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 activeTab="13"/>
  </bookViews>
  <sheets>
    <sheet name="1" sheetId="1" r:id="rId1"/>
    <sheet name="2" sheetId="2" r:id="rId2"/>
    <sheet name="3" sheetId="3" r:id="rId3"/>
    <sheet name="4а" sheetId="4" r:id="rId4"/>
    <sheet name="4б" sheetId="5" r:id="rId5"/>
    <sheet name="5" sheetId="6" r:id="rId6"/>
    <sheet name="6" sheetId="7" r:id="rId7"/>
    <sheet name="7" sheetId="8" r:id="rId8"/>
    <sheet name="8" sheetId="9" r:id="rId9"/>
    <sheet name="9а" sheetId="10" r:id="rId10"/>
    <sheet name="9б" sheetId="11" r:id="rId11"/>
    <sheet name="10" sheetId="12" r:id="rId12"/>
    <sheet name="11" sheetId="13" r:id="rId13"/>
    <sheet name="7-9 " sheetId="14" r:id="rId14"/>
  </sheets>
  <calcPr calcId="145621"/>
</workbook>
</file>

<file path=xl/calcChain.xml><?xml version="1.0" encoding="utf-8"?>
<calcChain xmlns="http://schemas.openxmlformats.org/spreadsheetml/2006/main">
  <c r="U11" i="9" l="1"/>
  <c r="S9" i="13" l="1"/>
  <c r="D11" i="9"/>
  <c r="S26" i="8"/>
  <c r="D26" i="8"/>
  <c r="S8" i="7"/>
  <c r="D8" i="7"/>
  <c r="S27" i="6"/>
  <c r="D27" i="6"/>
  <c r="D26" i="3"/>
  <c r="Q21" i="2"/>
  <c r="Q15" i="2"/>
  <c r="D15" i="2"/>
  <c r="D21" i="2"/>
  <c r="D4" i="1"/>
  <c r="Q4" i="1"/>
  <c r="Q30" i="2"/>
  <c r="D30" i="2"/>
  <c r="S5" i="10" l="1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4" i="10"/>
  <c r="D16" i="10"/>
  <c r="U12" i="11"/>
  <c r="D12" i="11"/>
  <c r="D18" i="10"/>
  <c r="D17" i="10"/>
  <c r="U14" i="14"/>
  <c r="D14" i="14"/>
  <c r="S21" i="10" l="1"/>
  <c r="S20" i="10"/>
  <c r="U5" i="14"/>
  <c r="U6" i="14"/>
  <c r="U7" i="14"/>
  <c r="U8" i="14"/>
  <c r="U9" i="14"/>
  <c r="U10" i="14"/>
  <c r="U11" i="14"/>
  <c r="U12" i="14"/>
  <c r="U13" i="14"/>
  <c r="D10" i="14"/>
  <c r="D11" i="14"/>
  <c r="D12" i="14"/>
  <c r="D13" i="14"/>
  <c r="D9" i="14"/>
  <c r="D8" i="14"/>
  <c r="D7" i="14"/>
  <c r="D6" i="14"/>
  <c r="D5" i="14"/>
  <c r="U4" i="14"/>
  <c r="D4" i="14"/>
  <c r="U16" i="14" l="1"/>
  <c r="U15" i="14"/>
  <c r="S5" i="12"/>
  <c r="S6" i="12"/>
  <c r="S7" i="12"/>
  <c r="S8" i="12"/>
  <c r="S9" i="12"/>
  <c r="S10" i="12"/>
  <c r="S11" i="12"/>
  <c r="S4" i="12"/>
  <c r="D26" i="1"/>
  <c r="S13" i="12" l="1"/>
  <c r="D11" i="12"/>
  <c r="D10" i="12"/>
  <c r="D9" i="12"/>
  <c r="D8" i="12"/>
  <c r="D7" i="12"/>
  <c r="D6" i="12"/>
  <c r="D5" i="12"/>
  <c r="D4" i="12"/>
  <c r="S12" i="12" l="1"/>
  <c r="D19" i="10"/>
  <c r="D15" i="10"/>
  <c r="D14" i="10"/>
  <c r="D13" i="10"/>
  <c r="D12" i="10"/>
  <c r="D11" i="10"/>
  <c r="D10" i="10"/>
  <c r="D9" i="10"/>
  <c r="D8" i="10"/>
  <c r="D7" i="10"/>
  <c r="D6" i="10"/>
  <c r="D5" i="10"/>
  <c r="D4" i="10"/>
  <c r="U5" i="9" l="1"/>
  <c r="U6" i="9"/>
  <c r="U7" i="9"/>
  <c r="U8" i="9"/>
  <c r="U9" i="9"/>
  <c r="U10" i="9"/>
  <c r="U21" i="9"/>
  <c r="U22" i="9"/>
  <c r="U12" i="9"/>
  <c r="U13" i="9"/>
  <c r="U14" i="9"/>
  <c r="U15" i="9"/>
  <c r="U16" i="9"/>
  <c r="U17" i="9"/>
  <c r="U18" i="9"/>
  <c r="U19" i="9"/>
  <c r="U20" i="9"/>
  <c r="U4" i="9"/>
  <c r="S5" i="7"/>
  <c r="S6" i="7"/>
  <c r="S7" i="7"/>
  <c r="S9" i="7"/>
  <c r="S10" i="7"/>
  <c r="S11" i="7"/>
  <c r="S12" i="7"/>
  <c r="S13" i="7"/>
  <c r="S14" i="7"/>
  <c r="S15" i="7"/>
  <c r="S16" i="7"/>
  <c r="S17" i="7"/>
  <c r="S18" i="7"/>
  <c r="S19" i="7"/>
  <c r="S20" i="7"/>
  <c r="S22" i="7"/>
  <c r="S21" i="7"/>
  <c r="S4" i="7"/>
  <c r="S17" i="5"/>
  <c r="S5" i="5"/>
  <c r="S6" i="5"/>
  <c r="S7" i="5"/>
  <c r="S8" i="5"/>
  <c r="S9" i="5"/>
  <c r="S10" i="5"/>
  <c r="S11" i="5"/>
  <c r="S12" i="5"/>
  <c r="S13" i="5"/>
  <c r="S14" i="5"/>
  <c r="S15" i="5"/>
  <c r="S16" i="5"/>
  <c r="S18" i="5"/>
  <c r="S19" i="5"/>
  <c r="S4" i="5"/>
  <c r="D26" i="2"/>
  <c r="U24" i="9" l="1"/>
  <c r="U23" i="9"/>
  <c r="S23" i="7"/>
  <c r="S24" i="7"/>
  <c r="Q4" i="2"/>
  <c r="Q20" i="1"/>
  <c r="Q21" i="1"/>
  <c r="Q22" i="1"/>
  <c r="Q23" i="1"/>
  <c r="Q24" i="1"/>
  <c r="Q25" i="1"/>
  <c r="Q26" i="1"/>
  <c r="Q27" i="1"/>
  <c r="Q28" i="1"/>
  <c r="Q29" i="1"/>
  <c r="Q30" i="1"/>
  <c r="Q31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32" i="1" l="1"/>
  <c r="U11" i="11"/>
  <c r="D11" i="11"/>
  <c r="U10" i="11"/>
  <c r="D10" i="11"/>
  <c r="U9" i="11"/>
  <c r="D9" i="11"/>
  <c r="U8" i="11"/>
  <c r="D8" i="11"/>
  <c r="U7" i="11"/>
  <c r="D7" i="11"/>
  <c r="U6" i="11"/>
  <c r="D6" i="11"/>
  <c r="U5" i="11"/>
  <c r="D5" i="11"/>
  <c r="U4" i="11"/>
  <c r="D4" i="11"/>
  <c r="U13" i="11" l="1"/>
  <c r="U14" i="11"/>
  <c r="D9" i="13"/>
  <c r="S8" i="13"/>
  <c r="D8" i="13"/>
  <c r="S7" i="13"/>
  <c r="D7" i="13"/>
  <c r="S6" i="13"/>
  <c r="D6" i="13"/>
  <c r="S5" i="13"/>
  <c r="D5" i="13"/>
  <c r="S4" i="13"/>
  <c r="D4" i="13"/>
  <c r="S11" i="13" l="1"/>
  <c r="S10" i="13"/>
  <c r="D20" i="9"/>
  <c r="D19" i="9"/>
  <c r="D18" i="9"/>
  <c r="D17" i="9"/>
  <c r="D16" i="9"/>
  <c r="D15" i="9"/>
  <c r="D14" i="9"/>
  <c r="D13" i="9"/>
  <c r="D12" i="9"/>
  <c r="D22" i="9"/>
  <c r="D21" i="9"/>
  <c r="D10" i="9"/>
  <c r="D9" i="9"/>
  <c r="D8" i="9"/>
  <c r="D7" i="9"/>
  <c r="D6" i="9"/>
  <c r="D5" i="9"/>
  <c r="D4" i="9"/>
  <c r="S25" i="8"/>
  <c r="D25" i="8"/>
  <c r="S24" i="8"/>
  <c r="D24" i="8"/>
  <c r="S23" i="8"/>
  <c r="D23" i="8"/>
  <c r="S22" i="8"/>
  <c r="D22" i="8"/>
  <c r="S21" i="8"/>
  <c r="D21" i="8"/>
  <c r="S20" i="8"/>
  <c r="D20" i="8"/>
  <c r="S19" i="8"/>
  <c r="D19" i="8"/>
  <c r="S18" i="8"/>
  <c r="D18" i="8"/>
  <c r="S17" i="8"/>
  <c r="D17" i="8"/>
  <c r="S16" i="8"/>
  <c r="D16" i="8"/>
  <c r="S15" i="8"/>
  <c r="D15" i="8"/>
  <c r="S14" i="8"/>
  <c r="D14" i="8"/>
  <c r="S13" i="8"/>
  <c r="D13" i="8"/>
  <c r="S12" i="8"/>
  <c r="D12" i="8"/>
  <c r="S11" i="8"/>
  <c r="D11" i="8"/>
  <c r="S10" i="8"/>
  <c r="D10" i="8"/>
  <c r="S9" i="8"/>
  <c r="D9" i="8"/>
  <c r="S8" i="8"/>
  <c r="D8" i="8"/>
  <c r="S7" i="8"/>
  <c r="D7" i="8"/>
  <c r="S6" i="8"/>
  <c r="D6" i="8"/>
  <c r="S5" i="8"/>
  <c r="D5" i="8"/>
  <c r="S4" i="8"/>
  <c r="D4" i="8"/>
  <c r="D21" i="7"/>
  <c r="D22" i="7"/>
  <c r="D20" i="7"/>
  <c r="D19" i="7"/>
  <c r="D18" i="7"/>
  <c r="D17" i="7"/>
  <c r="D16" i="7"/>
  <c r="D15" i="7"/>
  <c r="D14" i="7"/>
  <c r="D13" i="7"/>
  <c r="D12" i="7"/>
  <c r="D11" i="7"/>
  <c r="D10" i="7"/>
  <c r="D9" i="7"/>
  <c r="D7" i="7"/>
  <c r="D6" i="7"/>
  <c r="D5" i="7"/>
  <c r="D4" i="7"/>
  <c r="S26" i="6"/>
  <c r="D26" i="6"/>
  <c r="S25" i="6"/>
  <c r="D25" i="6"/>
  <c r="S24" i="6"/>
  <c r="D24" i="6"/>
  <c r="S23" i="6"/>
  <c r="D23" i="6"/>
  <c r="S22" i="6"/>
  <c r="D22" i="6"/>
  <c r="S21" i="6"/>
  <c r="D21" i="6"/>
  <c r="S20" i="6"/>
  <c r="D20" i="6"/>
  <c r="S19" i="6"/>
  <c r="D19" i="6"/>
  <c r="S18" i="6"/>
  <c r="D18" i="6"/>
  <c r="S17" i="6"/>
  <c r="D17" i="6"/>
  <c r="S16" i="6"/>
  <c r="D16" i="6"/>
  <c r="S15" i="6"/>
  <c r="D15" i="6"/>
  <c r="S14" i="6"/>
  <c r="D14" i="6"/>
  <c r="S13" i="6"/>
  <c r="D13" i="6"/>
  <c r="S12" i="6"/>
  <c r="D12" i="6"/>
  <c r="S11" i="6"/>
  <c r="D11" i="6"/>
  <c r="S10" i="6"/>
  <c r="D10" i="6"/>
  <c r="S9" i="6"/>
  <c r="D9" i="6"/>
  <c r="S8" i="6"/>
  <c r="D8" i="6"/>
  <c r="S7" i="6"/>
  <c r="D7" i="6"/>
  <c r="S6" i="6"/>
  <c r="D6" i="6"/>
  <c r="S5" i="6"/>
  <c r="D5" i="6"/>
  <c r="S4" i="6"/>
  <c r="D4" i="6"/>
  <c r="D19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4" i="5"/>
  <c r="D4" i="4"/>
  <c r="D5" i="4"/>
  <c r="Q19" i="4"/>
  <c r="D19" i="4"/>
  <c r="Q18" i="4"/>
  <c r="D18" i="4"/>
  <c r="Q17" i="4"/>
  <c r="D17" i="4"/>
  <c r="Q16" i="4"/>
  <c r="D16" i="4"/>
  <c r="Q15" i="4"/>
  <c r="D15" i="4"/>
  <c r="Q14" i="4"/>
  <c r="D14" i="4"/>
  <c r="Q13" i="4"/>
  <c r="D13" i="4"/>
  <c r="Q12" i="4"/>
  <c r="D12" i="4"/>
  <c r="Q11" i="4"/>
  <c r="D11" i="4"/>
  <c r="Q10" i="4"/>
  <c r="D10" i="4"/>
  <c r="Q9" i="4"/>
  <c r="D9" i="4"/>
  <c r="Q8" i="4"/>
  <c r="D8" i="4"/>
  <c r="Q7" i="4"/>
  <c r="D7" i="4"/>
  <c r="Q6" i="4"/>
  <c r="D6" i="4"/>
  <c r="Q5" i="4"/>
  <c r="Q4" i="4"/>
  <c r="Q28" i="3"/>
  <c r="D28" i="3"/>
  <c r="Q27" i="3"/>
  <c r="D27" i="3"/>
  <c r="Q26" i="3"/>
  <c r="Q25" i="3"/>
  <c r="D25" i="3"/>
  <c r="Q24" i="3"/>
  <c r="D24" i="3"/>
  <c r="Q23" i="3"/>
  <c r="D23" i="3"/>
  <c r="Q22" i="3"/>
  <c r="D22" i="3"/>
  <c r="Q21" i="3"/>
  <c r="D21" i="3"/>
  <c r="Q20" i="3"/>
  <c r="D20" i="3"/>
  <c r="Q19" i="3"/>
  <c r="D19" i="3"/>
  <c r="Q18" i="3"/>
  <c r="D18" i="3"/>
  <c r="Q17" i="3"/>
  <c r="D17" i="3"/>
  <c r="Q16" i="3"/>
  <c r="D16" i="3"/>
  <c r="Q15" i="3"/>
  <c r="D15" i="3"/>
  <c r="Q14" i="3"/>
  <c r="D14" i="3"/>
  <c r="Q13" i="3"/>
  <c r="D13" i="3"/>
  <c r="Q12" i="3"/>
  <c r="D12" i="3"/>
  <c r="Q11" i="3"/>
  <c r="D11" i="3"/>
  <c r="Q10" i="3"/>
  <c r="D10" i="3"/>
  <c r="Q9" i="3"/>
  <c r="D9" i="3"/>
  <c r="Q8" i="3"/>
  <c r="D8" i="3"/>
  <c r="Q7" i="3"/>
  <c r="D7" i="3"/>
  <c r="Q6" i="3"/>
  <c r="D6" i="3"/>
  <c r="Q5" i="3"/>
  <c r="D5" i="3"/>
  <c r="Q4" i="3"/>
  <c r="D4" i="3"/>
  <c r="S28" i="8" l="1"/>
  <c r="S29" i="6"/>
  <c r="S28" i="6"/>
  <c r="Q21" i="4"/>
  <c r="S27" i="8"/>
  <c r="S21" i="5"/>
  <c r="S20" i="5"/>
  <c r="Q20" i="4"/>
  <c r="Q30" i="3"/>
  <c r="Q29" i="3"/>
  <c r="Q29" i="2" l="1"/>
  <c r="D29" i="2"/>
  <c r="Q28" i="2"/>
  <c r="D28" i="2"/>
  <c r="Q27" i="2"/>
  <c r="D27" i="2"/>
  <c r="Q26" i="2"/>
  <c r="Q25" i="2"/>
  <c r="D25" i="2"/>
  <c r="Q24" i="2"/>
  <c r="D24" i="2"/>
  <c r="Q32" i="2"/>
  <c r="D32" i="2"/>
  <c r="Q31" i="2"/>
  <c r="D31" i="2"/>
  <c r="Q23" i="2"/>
  <c r="D23" i="2"/>
  <c r="Q22" i="2"/>
  <c r="D22" i="2"/>
  <c r="Q20" i="2"/>
  <c r="D20" i="2"/>
  <c r="Q19" i="2"/>
  <c r="D19" i="2"/>
  <c r="Q18" i="2"/>
  <c r="D18" i="2"/>
  <c r="Q17" i="2"/>
  <c r="D17" i="2"/>
  <c r="Q16" i="2"/>
  <c r="D16" i="2"/>
  <c r="Q14" i="2"/>
  <c r="D14" i="2"/>
  <c r="Q13" i="2"/>
  <c r="D13" i="2"/>
  <c r="Q12" i="2"/>
  <c r="D12" i="2"/>
  <c r="Q11" i="2"/>
  <c r="D11" i="2"/>
  <c r="Q10" i="2"/>
  <c r="D10" i="2"/>
  <c r="Q9" i="2"/>
  <c r="D9" i="2"/>
  <c r="Q8" i="2"/>
  <c r="D8" i="2"/>
  <c r="Q7" i="2"/>
  <c r="D7" i="2"/>
  <c r="Q6" i="2"/>
  <c r="D6" i="2"/>
  <c r="Q5" i="2"/>
  <c r="D5" i="2"/>
  <c r="D4" i="2"/>
  <c r="Q33" i="2" l="1"/>
  <c r="Q34" i="2"/>
  <c r="Q33" i="1"/>
  <c r="D31" i="1" l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<sst xmlns="http://schemas.openxmlformats.org/spreadsheetml/2006/main" count="894" uniqueCount="341">
  <si>
    <t>№</t>
  </si>
  <si>
    <t>ФИО</t>
  </si>
  <si>
    <t>Дата рождения</t>
  </si>
  <si>
    <t>Возраст</t>
  </si>
  <si>
    <t>результат</t>
  </si>
  <si>
    <t>уровень</t>
  </si>
  <si>
    <t>Сумма баллов</t>
  </si>
  <si>
    <t xml:space="preserve">Бег 1000 м </t>
  </si>
  <si>
    <t>Прыжок в длину</t>
  </si>
  <si>
    <t>Подъем туловища за 30 сек</t>
  </si>
  <si>
    <t>Бег 30 м</t>
  </si>
  <si>
    <t>Наклон вперед</t>
  </si>
  <si>
    <t>Подтягивание/сгибание и разгибание рук в упоре лежа</t>
  </si>
  <si>
    <t>Алекбарова Анастасия Олеговна</t>
  </si>
  <si>
    <t>Афанасьева Ксения Андреевна</t>
  </si>
  <si>
    <t>Баулина Елена Михайловна</t>
  </si>
  <si>
    <t>Васильев Егор Владимирович</t>
  </si>
  <si>
    <t>Голубев Дмитрий Алексеевич</t>
  </si>
  <si>
    <t>Грауль Ульяна Михайловна</t>
  </si>
  <si>
    <t>Давлатов Давлат Шерафганович</t>
  </si>
  <si>
    <t>Джабборова Мехриногор Махмадилиевна</t>
  </si>
  <si>
    <t>Довлетов Семен Вячеславович</t>
  </si>
  <si>
    <t>Кардашова Ангелина Максимовна</t>
  </si>
  <si>
    <t>Можаева Дарья Константиновна</t>
  </si>
  <si>
    <t>Мурадян Лусине Арсеновна</t>
  </si>
  <si>
    <t>Мухина Виктория Викторовна</t>
  </si>
  <si>
    <t>Образцов Дмитрий Александрович</t>
  </si>
  <si>
    <t>Румянцев Денис Павлович</t>
  </si>
  <si>
    <t>Семенов Павел Максимович</t>
  </si>
  <si>
    <t>Сконникова Варвара Андреевна</t>
  </si>
  <si>
    <t>Содикова Камила Муродалиевна</t>
  </si>
  <si>
    <t>Степанова София Дмитриевна</t>
  </si>
  <si>
    <t xml:space="preserve">Тарасова Виктория </t>
  </si>
  <si>
    <t>Тошболтаева Асила Рафаил кизи</t>
  </si>
  <si>
    <t>Турсунов Юрий Владимирович</t>
  </si>
  <si>
    <t>Цветков Кирилл Андреевич</t>
  </si>
  <si>
    <t>Черкез Дмитрий Михайлович</t>
  </si>
  <si>
    <t>Шалашов Артем Константинович</t>
  </si>
  <si>
    <t>Юлакаев Андрей Эльдарович</t>
  </si>
  <si>
    <t>Яковлев Аркадий Денисович</t>
  </si>
  <si>
    <t>Сумма баллов класса</t>
  </si>
  <si>
    <t>Среднее значение</t>
  </si>
  <si>
    <t>-</t>
  </si>
  <si>
    <t>106</t>
  </si>
  <si>
    <t>116</t>
  </si>
  <si>
    <t>95</t>
  </si>
  <si>
    <t>103</t>
  </si>
  <si>
    <t>96</t>
  </si>
  <si>
    <t>120</t>
  </si>
  <si>
    <t>121</t>
  </si>
  <si>
    <t>136</t>
  </si>
  <si>
    <t>132</t>
  </si>
  <si>
    <t>110</t>
  </si>
  <si>
    <t>119</t>
  </si>
  <si>
    <t>114</t>
  </si>
  <si>
    <t>130</t>
  </si>
  <si>
    <t>139</t>
  </si>
  <si>
    <t>124</t>
  </si>
  <si>
    <t>104</t>
  </si>
  <si>
    <t>133</t>
  </si>
  <si>
    <t>7</t>
  </si>
  <si>
    <t>11</t>
  </si>
  <si>
    <t>20</t>
  </si>
  <si>
    <t>10</t>
  </si>
  <si>
    <t>12</t>
  </si>
  <si>
    <t>8</t>
  </si>
  <si>
    <t>5</t>
  </si>
  <si>
    <t>23</t>
  </si>
  <si>
    <t>17</t>
  </si>
  <si>
    <t>14</t>
  </si>
  <si>
    <t>15</t>
  </si>
  <si>
    <t>16</t>
  </si>
  <si>
    <t>13</t>
  </si>
  <si>
    <t>21</t>
  </si>
  <si>
    <t>25</t>
  </si>
  <si>
    <t>22</t>
  </si>
  <si>
    <t>24</t>
  </si>
  <si>
    <t>8,4</t>
  </si>
  <si>
    <t>8,0</t>
  </si>
  <si>
    <t>7,0</t>
  </si>
  <si>
    <t>7,7</t>
  </si>
  <si>
    <t>8,1</t>
  </si>
  <si>
    <t>7,3</t>
  </si>
  <si>
    <t>6,5</t>
  </si>
  <si>
    <t>7,2</t>
  </si>
  <si>
    <t>7,5</t>
  </si>
  <si>
    <t>6,7</t>
  </si>
  <si>
    <t>8,2</t>
  </si>
  <si>
    <t>6,9</t>
  </si>
  <si>
    <t>7,1</t>
  </si>
  <si>
    <t>6,4</t>
  </si>
  <si>
    <t>7,4</t>
  </si>
  <si>
    <t>7,9</t>
  </si>
  <si>
    <t>2</t>
  </si>
  <si>
    <t>6</t>
  </si>
  <si>
    <t>1</t>
  </si>
  <si>
    <t>3</t>
  </si>
  <si>
    <t>4</t>
  </si>
  <si>
    <t>0</t>
  </si>
  <si>
    <t>Андреева Валерия Игоревна</t>
  </si>
  <si>
    <t>Асадов Фаррух Рафаиль угли</t>
  </si>
  <si>
    <t>Бычкова Вера Андреевна</t>
  </si>
  <si>
    <t>Васильев Максим Александрович</t>
  </si>
  <si>
    <t>Герасимов Кирилл Андреевич</t>
  </si>
  <si>
    <t>Герасимова Полина Андреевна</t>
  </si>
  <si>
    <t>Голубева Дарья Алексеевна</t>
  </si>
  <si>
    <t>Григорьева Вероника Игоревна</t>
  </si>
  <si>
    <t>Дейх Маруся Сергеевна</t>
  </si>
  <si>
    <t>Ефремова Милана Александровна</t>
  </si>
  <si>
    <t>Зубкова Полина Александровна</t>
  </si>
  <si>
    <t>Ильина Юлия Михайловна</t>
  </si>
  <si>
    <t xml:space="preserve">Ланёва Елизавета Никитична </t>
  </si>
  <si>
    <t>Логинеску Илья Геннадьевич</t>
  </si>
  <si>
    <t>Максимова Виктория Эдуардовна</t>
  </si>
  <si>
    <t>Молокоедова Виктория Игоревна</t>
  </si>
  <si>
    <t>Недошивин Михаил Сергеевич</t>
  </si>
  <si>
    <t>Панина Полина Павловна</t>
  </si>
  <si>
    <t>Рейн Иван Александрович</t>
  </si>
  <si>
    <t>Рожнов Максим Евгеньевич</t>
  </si>
  <si>
    <t>Тарбин Даниил Дмитриевич</t>
  </si>
  <si>
    <t>Томашук Милана Николаевна</t>
  </si>
  <si>
    <t>Хасаншин Денис Александрович</t>
  </si>
  <si>
    <t>Чугунова Алиса Романовна</t>
  </si>
  <si>
    <t>Шумкин Степан Евгеньевич</t>
  </si>
  <si>
    <t>Шумкина Ксения Александровна</t>
  </si>
  <si>
    <t>Ярбалаева Мадина Тельмановна</t>
  </si>
  <si>
    <t>Андрианова Виктория Федоровна</t>
  </si>
  <si>
    <t>Бахвалов Григорий Ильич</t>
  </si>
  <si>
    <t>Гараев Кирилл Александрович</t>
  </si>
  <si>
    <t xml:space="preserve">Герасимова Дарья Александровна </t>
  </si>
  <si>
    <t xml:space="preserve">Груздева Глория Сергеева </t>
  </si>
  <si>
    <t>Ивахненко Анатолий Петрович</t>
  </si>
  <si>
    <t>Колташов Максим Александрович</t>
  </si>
  <si>
    <t>Курбонова Омина Мукимжоновна</t>
  </si>
  <si>
    <t xml:space="preserve">Логинеску Анастасия Геннадьевна </t>
  </si>
  <si>
    <t xml:space="preserve">Локтионова Дарина Андреевна      </t>
  </si>
  <si>
    <t>Мурадян Мария Арсеновна</t>
  </si>
  <si>
    <t>Панин Роман Павлович</t>
  </si>
  <si>
    <t xml:space="preserve">Савина Вероника Анатольевна </t>
  </si>
  <si>
    <t>Сергеев Дмитрий Сергеевич</t>
  </si>
  <si>
    <t xml:space="preserve">Содикова Амина Муродалиевна </t>
  </si>
  <si>
    <t>Филиппов Михаил Витальевич</t>
  </si>
  <si>
    <t>Андреева Дарья Александровна</t>
  </si>
  <si>
    <t>Богданов Богдан Олегович</t>
  </si>
  <si>
    <t>Галахова Милана Германовна</t>
  </si>
  <si>
    <t>Герасимов Дмитрий Андреевич</t>
  </si>
  <si>
    <t>Голубева Виктория Алексеевна</t>
  </si>
  <si>
    <t>Дамаскин Михаил Михайлович</t>
  </si>
  <si>
    <t xml:space="preserve">Зверев Павел Алексеевич </t>
  </si>
  <si>
    <t>Иванов Дмитрий Николаевич</t>
  </si>
  <si>
    <t>Иванова Софья Витальевна</t>
  </si>
  <si>
    <t xml:space="preserve">Ильин Денис Анатольевич </t>
  </si>
  <si>
    <t xml:space="preserve">Костюченко Эрнест Дмитриевич </t>
  </si>
  <si>
    <t xml:space="preserve">Котрунов Кирилл Денисович </t>
  </si>
  <si>
    <t xml:space="preserve">Марков Илья Вячеславович </t>
  </si>
  <si>
    <t xml:space="preserve">Першин Егор Николаевич                </t>
  </si>
  <si>
    <t>Прошин Мирон Сергеевич</t>
  </si>
  <si>
    <t xml:space="preserve">Родина Милана </t>
  </si>
  <si>
    <t>Бег 60 м</t>
  </si>
  <si>
    <t xml:space="preserve">Андрюшкин Матвей Вадимович     </t>
  </si>
  <si>
    <t xml:space="preserve">Бардаевская Злата Михайловна      </t>
  </si>
  <si>
    <t xml:space="preserve">Букин Тимофей Валентинович       </t>
  </si>
  <si>
    <t xml:space="preserve">Гаговкина Екатерина Денисовна    </t>
  </si>
  <si>
    <t xml:space="preserve">Галанова Анастасия Михайловна   </t>
  </si>
  <si>
    <t xml:space="preserve">Гоголев Кирилл Сергеевич             </t>
  </si>
  <si>
    <t xml:space="preserve">Голубева Эрика Алексеевна           </t>
  </si>
  <si>
    <t xml:space="preserve">Грибанова Валерия Сергеевна       </t>
  </si>
  <si>
    <t xml:space="preserve">Дембров Мирадам Закирович        </t>
  </si>
  <si>
    <t>Зыкова Екатерина Дмитриевна</t>
  </si>
  <si>
    <t>Иванова Виолетта Владимировна</t>
  </si>
  <si>
    <t>Ильина Ева Ивановна</t>
  </si>
  <si>
    <t>Калин Никита Олегович</t>
  </si>
  <si>
    <t xml:space="preserve">Киселёва Дарья Константиновна   </t>
  </si>
  <si>
    <t>Курбонова Мадина Мукимжоновна</t>
  </si>
  <si>
    <t xml:space="preserve">Назаров Георгий Владимирович    </t>
  </si>
  <si>
    <t xml:space="preserve">Образцова Диана Александровна   </t>
  </si>
  <si>
    <t xml:space="preserve">Панова Варвара Владимировна      </t>
  </si>
  <si>
    <t xml:space="preserve">Платашова Ксения Александровна </t>
  </si>
  <si>
    <t xml:space="preserve">Румянцева Софья Павловна             </t>
  </si>
  <si>
    <t>Спирин Игорь Александрович</t>
  </si>
  <si>
    <t xml:space="preserve">Степанова Дарина Дмитриевна      </t>
  </si>
  <si>
    <t xml:space="preserve">Хитрова Алёна Александровна      </t>
  </si>
  <si>
    <t>Блинов Денис Андреевич</t>
  </si>
  <si>
    <t>Бычкова Александра Евгеньевна</t>
  </si>
  <si>
    <t>Галина Марьяна Олеговна</t>
  </si>
  <si>
    <t>Давлатов Махмуджон  Шерафганович</t>
  </si>
  <si>
    <t>Джаборова София Кадридиновна</t>
  </si>
  <si>
    <t>Зюрина Дарья Дмитриевна</t>
  </si>
  <si>
    <t>Ильин Кирилл Ильич</t>
  </si>
  <si>
    <t>Кардашов Алексей Максимович</t>
  </si>
  <si>
    <t>Кишенкова Елизавета Андреевна</t>
  </si>
  <si>
    <t>Можевеенко Алина Андреевна</t>
  </si>
  <si>
    <t>Николаев Александр Алексеевич</t>
  </si>
  <si>
    <t>Салтовец Рима Романовна</t>
  </si>
  <si>
    <t>Сконникова Дарья Андреевна</t>
  </si>
  <si>
    <t>Трофимов Алексей Дмитриевич</t>
  </si>
  <si>
    <t>Устинова Екатерина Сергеевна</t>
  </si>
  <si>
    <t>Федотова Юлия Вячеславовна</t>
  </si>
  <si>
    <t>Филатов Кирилл Владимирович</t>
  </si>
  <si>
    <t>Хитрова Анастасия Алексеевна</t>
  </si>
  <si>
    <t>Алексеева Виктория Юрьевна</t>
  </si>
  <si>
    <t>Богачева Полина Владимировна</t>
  </si>
  <si>
    <t xml:space="preserve">Брагина Варвара Александровна </t>
  </si>
  <si>
    <t>Бычкова Анастасия Андреевна</t>
  </si>
  <si>
    <t>Воскресенская Ирина Михайловна</t>
  </si>
  <si>
    <t>Глухов Дмитрий Алексеевич</t>
  </si>
  <si>
    <t>Голубева Софья Алексеевна</t>
  </si>
  <si>
    <t>Дмитриев Алексей Александрович</t>
  </si>
  <si>
    <t>Довлетов Никита Вячеславович</t>
  </si>
  <si>
    <t>Долгова Полина Алексеевна</t>
  </si>
  <si>
    <t>Ерофеева Валерия Дмитриевна</t>
  </si>
  <si>
    <t>Кебчук Диана Сергеевна</t>
  </si>
  <si>
    <t>Ковалева Виктория Евгеньевна</t>
  </si>
  <si>
    <t>Кузьмин Иван Алексеевич</t>
  </si>
  <si>
    <t>Кукушкина Виктория Сергеевна</t>
  </si>
  <si>
    <t>Лидановская Олеся Андреевна</t>
  </si>
  <si>
    <t>Молева Евгения Сергеевна</t>
  </si>
  <si>
    <t>Москаленко Никита Дмитриевич</t>
  </si>
  <si>
    <t>Николаев Егор Андреевич</t>
  </si>
  <si>
    <t>Никуличева Алина Евгеньевна</t>
  </si>
  <si>
    <t>Платашов Дамир Антонович</t>
  </si>
  <si>
    <t>Чугунов Степан Николаевич</t>
  </si>
  <si>
    <t>Болышев Семен Сергеевич</t>
  </si>
  <si>
    <t xml:space="preserve">Долихин Артем Михайлович </t>
  </si>
  <si>
    <t xml:space="preserve">Евсеев Максим Витальевич </t>
  </si>
  <si>
    <t xml:space="preserve">Захарова Карина Владимировна </t>
  </si>
  <si>
    <t>Ильичев Александр Алексеевич</t>
  </si>
  <si>
    <t>Киру Алина Романовна</t>
  </si>
  <si>
    <t xml:space="preserve">Колташова Диана Николаевна </t>
  </si>
  <si>
    <t xml:space="preserve">Лапин Андрей Витальевич </t>
  </si>
  <si>
    <t>Можевеенко Кристина Андреевна</t>
  </si>
  <si>
    <t xml:space="preserve">Мурадян Артур Оникович </t>
  </si>
  <si>
    <t>Недошивин Роман Сергеевич</t>
  </si>
  <si>
    <t xml:space="preserve">Петрова Светлана Юрьевна </t>
  </si>
  <si>
    <t>Сергеева Екатерина Александровна</t>
  </si>
  <si>
    <t xml:space="preserve">Серов Константин Олегович </t>
  </si>
  <si>
    <t xml:space="preserve">Спирин Андрей Александрович </t>
  </si>
  <si>
    <t xml:space="preserve">Федорова Дарья Олеговна </t>
  </si>
  <si>
    <t xml:space="preserve">Фесиков Дмитрий Юрьевич </t>
  </si>
  <si>
    <t xml:space="preserve">Хорева Ксения Вадимовна </t>
  </si>
  <si>
    <t>Бег 100 м</t>
  </si>
  <si>
    <t xml:space="preserve"> Алексеева Варвара Андреевна</t>
  </si>
  <si>
    <t xml:space="preserve"> Битиашвили Вадим Дмитриевич</t>
  </si>
  <si>
    <t>Боброва Ирина Алексеевна</t>
  </si>
  <si>
    <t>Иванова Анастасия Владимировна</t>
  </si>
  <si>
    <t>Кунишников Степан Николаевич</t>
  </si>
  <si>
    <t xml:space="preserve"> Кириллова Нелли Александровна</t>
  </si>
  <si>
    <t xml:space="preserve">уровень </t>
  </si>
  <si>
    <t>Алексеева Александра Андреевна</t>
  </si>
  <si>
    <t>Галанов Даниил Михайлович</t>
  </si>
  <si>
    <t>Даллер Анастасия Николаевна</t>
  </si>
  <si>
    <t>Ерофеева Алина Дмитриевна</t>
  </si>
  <si>
    <t>Ершов Артемия Евгеньевич</t>
  </si>
  <si>
    <t>Ефремова Арина Александровна</t>
  </si>
  <si>
    <t>Закурко Милена Алексеевна</t>
  </si>
  <si>
    <t>Кардашов Никита Максимович</t>
  </si>
  <si>
    <t>Лазарева Диана Романова</t>
  </si>
  <si>
    <t>Мурашов Егор Сергеевич</t>
  </si>
  <si>
    <t>Панина Ангелина Павловна</t>
  </si>
  <si>
    <t>Степанова Вероника Николаевна</t>
  </si>
  <si>
    <t>Сполохов Илья Андреевич</t>
  </si>
  <si>
    <t>Устинова Эвелина Вячеславовна</t>
  </si>
  <si>
    <t>Ясинский Марк Русланович</t>
  </si>
  <si>
    <t>Попов Александр Николаевич</t>
  </si>
  <si>
    <t>Аверьянова Ульяна Витальевна</t>
  </si>
  <si>
    <t xml:space="preserve">Андреев Константин </t>
  </si>
  <si>
    <t xml:space="preserve">Быстров Иван Александрович </t>
  </si>
  <si>
    <t>Майборода Дарья Владимировна</t>
  </si>
  <si>
    <t>Матвеев Евгений Сергеевич</t>
  </si>
  <si>
    <t>Михайлова Татьяна Юрьевна</t>
  </si>
  <si>
    <t>Степанова Полина Артемовна</t>
  </si>
  <si>
    <t>Щедров Олег Сергеевич</t>
  </si>
  <si>
    <t xml:space="preserve"> </t>
  </si>
  <si>
    <t>Результат</t>
  </si>
  <si>
    <t>Алекбарова Алена Олеговна</t>
  </si>
  <si>
    <t>Андреева Софья Антоновна</t>
  </si>
  <si>
    <t>Бескоровайный Константин Алексеевич</t>
  </si>
  <si>
    <t>Лашков Андрей Дмитриевич</t>
  </si>
  <si>
    <t>Петрова Ольга Юрьевна</t>
  </si>
  <si>
    <t>Розумова Анастасия Борисовна</t>
  </si>
  <si>
    <t>Синицкая Лилия Андреевна</t>
  </si>
  <si>
    <t>Чугунова Екатерина Романовна</t>
  </si>
  <si>
    <t>Хомшмушинова Умида Бахромовна</t>
  </si>
  <si>
    <t>Ионина Олеся</t>
  </si>
  <si>
    <t>Маркова Ангелина</t>
  </si>
  <si>
    <t>Румянцев Тимофей</t>
  </si>
  <si>
    <t>Федоров Виктор</t>
  </si>
  <si>
    <t>Афанасьева Валерия</t>
  </si>
  <si>
    <t>Березина Виктория</t>
  </si>
  <si>
    <t>Ковалев Виктор</t>
  </si>
  <si>
    <t>Фомин Дмитрий</t>
  </si>
  <si>
    <t>Шурыгин Константин</t>
  </si>
  <si>
    <t xml:space="preserve">Ласин Михаил </t>
  </si>
  <si>
    <t>Богачёва Марина Владимировна</t>
  </si>
  <si>
    <t>Богданова Юлия Витальевна</t>
  </si>
  <si>
    <t>Большакова Елизавета Денисовна</t>
  </si>
  <si>
    <t>Борозна Макар Дмитриевич</t>
  </si>
  <si>
    <t>Быстров Дмитрий Александрович</t>
  </si>
  <si>
    <t>Власов Егор Александрович</t>
  </si>
  <si>
    <t>Дейх Карина Витальевна</t>
  </si>
  <si>
    <t>Дмитриев Дмитрий Витальевич</t>
  </si>
  <si>
    <t>Зуева Софья Антоновна</t>
  </si>
  <si>
    <t>Кардашов Дариан Максимович</t>
  </si>
  <si>
    <t>Корнев Семен Артемович</t>
  </si>
  <si>
    <t>Корнева Раиса Артемовна</t>
  </si>
  <si>
    <t>Котелевич Даниил Андреевич</t>
  </si>
  <si>
    <t>Михайлов Григорий Юрьевич</t>
  </si>
  <si>
    <t>Мурадян Арман Артакович</t>
  </si>
  <si>
    <t>Мурашов Роман Сергеевич</t>
  </si>
  <si>
    <t>Никитин Виктор Павлович</t>
  </si>
  <si>
    <t>Петраков Даниил Сергеевич</t>
  </si>
  <si>
    <t>Самушенкова Алиса Дмитриевна</t>
  </si>
  <si>
    <t>Троянова Дарина Дмитриевна</t>
  </si>
  <si>
    <t>Турсунов Вячеслав Ильхамович</t>
  </si>
  <si>
    <t>Уманец Аделина Радиевна</t>
  </si>
  <si>
    <t>Хаитов Даниил Пермуродович</t>
  </si>
  <si>
    <t>Шаламанова Николь Викторовна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</si>
  <si>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1
Дата тестирования:     апрель 2024              Директор:                                                А.В.Алексеев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</si>
  <si>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9а
Дата тестирования:     апрель 2024            Директор:                                                А.В.Алексеев</t>
  </si>
  <si>
    <t>Марков Григорий Вячеславович</t>
  </si>
  <si>
    <t>5, 30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</si>
  <si>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2
Дата тестирования:     апрель 2024              Директор:                                                А.В.Алексеев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</si>
  <si>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3
Дата тестирования:     аперль 2024              Директор:                                                А.В.Алексеев</t>
  </si>
  <si>
    <t>Одинаев Абдулло Раджабалиевич</t>
  </si>
  <si>
    <t>Константинова Регина Дмитриевна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</si>
  <si>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4а
Дата тестирования:     апрель 2024           Директор:                                                А.В.Алексеев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</si>
  <si>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4б
Дата тестирования:     апрель 2024           Директор:                                                А.В.Алексеев</t>
  </si>
  <si>
    <t>Одинаев Азизулло Раджабалиевич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</si>
  <si>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5
Дата тестирования:    апрель 2024              Директор:                                                А.В.Алексеев</t>
  </si>
  <si>
    <t>Дергач Варвара Алексеевна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</si>
  <si>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6
Дата тестирования:     апрель 2024              Директор:                                                А.В.Алексеев</t>
  </si>
  <si>
    <t>Одинаев Сиратулло Раджабалиевич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</si>
  <si>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7
Дата тестирования:     апрель 2024             Директор:                                                А.В.Алексеев</t>
  </si>
  <si>
    <t>Маркисова Евгения Владимировна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</si>
  <si>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8
Дата тестирования:    апрель 2024             Директор:                                                А.В.Алексеев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</si>
  <si>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9б
Дата тестирования:     апрель 2024            Директор:                                                А.В.Алексеев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</si>
  <si>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10
Дата тестирования:     апрель 2024            Директор:                                                А.В.Алексеев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</si>
  <si>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11
Дата тестирования:     апрель 2024             Директор:                                                А.В.Алексеев</t>
  </si>
  <si>
    <t>Маркисов Александр Владимирович</t>
  </si>
  <si>
    <t>Протокол  тестирования по определению  уровня физической подготовленности учащихся
Название образовательного учреждения:  МАОУ «Чечулинская СОШ» 
Класс (группа): 7-9 
Дата тестирования:    апрель 2024              Директор:                                                А.В.Алексеев</t>
  </si>
  <si>
    <t>Джабборова Майрам Махмадалиевна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</si>
</sst>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3" borderId="2" xfId="0" applyNumberFormat="1" applyFont="1" applyFill="1" applyBorder="1" applyAlignment="1">
      <alignment horizontal="left" wrapText="1"/>
    </xf>
    <xf numFmtId="14" fontId="2" fillId="4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NumberFormat="1" applyFont="1" applyFill="1" applyBorder="1" applyAlignment="1">
      <alignment horizontal="left"/>
    </xf>
    <xf numFmtId="0" fontId="1" fillId="4" borderId="2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/>
    </xf>
    <xf numFmtId="14" fontId="2" fillId="4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/>
    </xf>
    <xf numFmtId="14" fontId="2" fillId="4" borderId="6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left"/>
    </xf>
    <xf numFmtId="164" fontId="1" fillId="0" borderId="2" xfId="0" applyNumberFormat="1" applyFont="1" applyBorder="1"/>
    <xf numFmtId="0" fontId="1" fillId="4" borderId="2" xfId="0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2" fontId="1" fillId="0" borderId="2" xfId="0" applyNumberFormat="1" applyFont="1" applyBorder="1"/>
    <xf numFmtId="0" fontId="1" fillId="3" borderId="2" xfId="0" applyFont="1" applyFill="1" applyBorder="1" applyAlignment="1">
      <alignment horizontal="center"/>
    </xf>
    <xf numFmtId="0" fontId="1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14" fontId="5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left"/>
    </xf>
    <xf numFmtId="14" fontId="5" fillId="4" borderId="2" xfId="0" applyNumberFormat="1" applyFont="1" applyFill="1" applyBorder="1" applyAlignment="1">
      <alignment horizontal="left"/>
    </xf>
    <xf numFmtId="0" fontId="4" fillId="0" borderId="2" xfId="0" applyFont="1" applyBorder="1"/>
    <xf numFmtId="164" fontId="4" fillId="0" borderId="2" xfId="0" applyNumberFormat="1" applyFont="1" applyBorder="1"/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left"/>
    </xf>
    <xf numFmtId="0" fontId="2" fillId="4" borderId="2" xfId="0" applyNumberFormat="1" applyFont="1" applyFill="1" applyBorder="1" applyAlignment="1">
      <alignment horizontal="left"/>
    </xf>
    <xf numFmtId="0" fontId="2" fillId="4" borderId="2" xfId="0" applyNumberFormat="1" applyFont="1" applyFill="1" applyBorder="1" applyAlignment="1">
      <alignment horizontal="left" wrapText="1"/>
    </xf>
    <xf numFmtId="0" fontId="2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2" fontId="2" fillId="4" borderId="2" xfId="0" applyNumberFormat="1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5" zoomScale="80" zoomScaleNormal="80" workbookViewId="0">
      <selection activeCell="B33" sqref="B33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17" ht="70" customHeight="1" x14ac:dyDescent="0.3">
      <c r="A1" s="1"/>
      <c r="B1" s="82" t="s">
        <v>317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41.5" customHeight="1" x14ac:dyDescent="0.3">
      <c r="A2" s="87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11</v>
      </c>
      <c r="N2" s="86"/>
      <c r="O2" s="85" t="s">
        <v>12</v>
      </c>
      <c r="P2" s="85"/>
      <c r="Q2" s="80" t="s">
        <v>6</v>
      </c>
    </row>
    <row r="3" spans="1:17" x14ac:dyDescent="0.3">
      <c r="A3" s="87"/>
      <c r="B3" s="86"/>
      <c r="C3" s="85"/>
      <c r="D3" s="86"/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5</v>
      </c>
      <c r="M3" s="4" t="s">
        <v>4</v>
      </c>
      <c r="N3" s="4" t="s">
        <v>5</v>
      </c>
      <c r="O3" s="4" t="s">
        <v>4</v>
      </c>
      <c r="P3" s="4" t="s">
        <v>5</v>
      </c>
      <c r="Q3" s="81"/>
    </row>
    <row r="4" spans="1:17" s="9" customFormat="1" x14ac:dyDescent="0.3">
      <c r="A4" s="5">
        <v>1</v>
      </c>
      <c r="B4" s="6" t="s">
        <v>13</v>
      </c>
      <c r="C4" s="7">
        <v>42557</v>
      </c>
      <c r="D4" s="8">
        <f t="shared" ref="D4:D31" ca="1" si="0">DATEDIF(C4,TODAY(),"y")</f>
        <v>7</v>
      </c>
      <c r="E4" s="11">
        <v>6.3</v>
      </c>
      <c r="F4" s="11">
        <v>18</v>
      </c>
      <c r="G4" s="11">
        <v>70</v>
      </c>
      <c r="H4" s="11">
        <v>7</v>
      </c>
      <c r="I4" s="11" t="s">
        <v>60</v>
      </c>
      <c r="J4" s="11">
        <v>33</v>
      </c>
      <c r="K4" s="11" t="s">
        <v>77</v>
      </c>
      <c r="L4" s="11">
        <v>0</v>
      </c>
      <c r="M4" s="11" t="s">
        <v>93</v>
      </c>
      <c r="N4" s="11">
        <v>42</v>
      </c>
      <c r="O4" s="11" t="s">
        <v>98</v>
      </c>
      <c r="P4" s="11">
        <v>0</v>
      </c>
      <c r="Q4" s="12">
        <f>SUM(F4,H4,J4,L4,N4,P4)</f>
        <v>100</v>
      </c>
    </row>
    <row r="5" spans="1:17" s="9" customFormat="1" x14ac:dyDescent="0.3">
      <c r="A5" s="5">
        <v>2</v>
      </c>
      <c r="B5" s="6" t="s">
        <v>14</v>
      </c>
      <c r="C5" s="7">
        <v>42518</v>
      </c>
      <c r="D5" s="8">
        <f t="shared" ca="1" si="0"/>
        <v>7</v>
      </c>
      <c r="E5" s="11">
        <v>7.28</v>
      </c>
      <c r="F5" s="11">
        <v>6</v>
      </c>
      <c r="G5" s="11" t="s">
        <v>43</v>
      </c>
      <c r="H5" s="11">
        <v>25</v>
      </c>
      <c r="I5" s="11" t="s">
        <v>61</v>
      </c>
      <c r="J5" s="11">
        <v>44</v>
      </c>
      <c r="K5" s="11" t="s">
        <v>78</v>
      </c>
      <c r="L5" s="11">
        <v>3</v>
      </c>
      <c r="M5" s="11" t="s">
        <v>66</v>
      </c>
      <c r="N5" s="11">
        <v>53</v>
      </c>
      <c r="O5" s="11" t="s">
        <v>60</v>
      </c>
      <c r="P5" s="11">
        <v>32</v>
      </c>
      <c r="Q5" s="12">
        <f t="shared" ref="Q5:Q31" si="1">SUM(F5,H5,J5,L5,N5,P5)</f>
        <v>163</v>
      </c>
    </row>
    <row r="6" spans="1:17" s="9" customFormat="1" x14ac:dyDescent="0.3">
      <c r="A6" s="5">
        <v>3</v>
      </c>
      <c r="B6" s="6" t="s">
        <v>15</v>
      </c>
      <c r="C6" s="7">
        <v>42504</v>
      </c>
      <c r="D6" s="8">
        <f t="shared" ca="1" si="0"/>
        <v>7</v>
      </c>
      <c r="E6" s="11">
        <v>5.48</v>
      </c>
      <c r="F6" s="11">
        <v>30</v>
      </c>
      <c r="G6" s="11" t="s">
        <v>44</v>
      </c>
      <c r="H6" s="11">
        <v>31</v>
      </c>
      <c r="I6" s="11" t="s">
        <v>62</v>
      </c>
      <c r="J6" s="11">
        <v>63</v>
      </c>
      <c r="K6" s="11" t="s">
        <v>79</v>
      </c>
      <c r="L6" s="11">
        <v>32</v>
      </c>
      <c r="M6" s="11" t="s">
        <v>65</v>
      </c>
      <c r="N6" s="11">
        <v>60</v>
      </c>
      <c r="O6" s="11" t="s">
        <v>65</v>
      </c>
      <c r="P6" s="11">
        <v>35</v>
      </c>
      <c r="Q6" s="12">
        <f t="shared" si="1"/>
        <v>251</v>
      </c>
    </row>
    <row r="7" spans="1:17" s="20" customFormat="1" x14ac:dyDescent="0.3">
      <c r="A7" s="16">
        <v>4</v>
      </c>
      <c r="B7" s="46" t="s">
        <v>16</v>
      </c>
      <c r="C7" s="40">
        <v>42536</v>
      </c>
      <c r="D7" s="18">
        <f t="shared" ca="1" si="0"/>
        <v>7</v>
      </c>
      <c r="E7" s="19" t="s">
        <v>42</v>
      </c>
      <c r="F7" s="19">
        <v>0</v>
      </c>
      <c r="G7" s="19" t="s">
        <v>42</v>
      </c>
      <c r="H7" s="19">
        <v>0</v>
      </c>
      <c r="I7" s="19" t="s">
        <v>42</v>
      </c>
      <c r="J7" s="19">
        <v>0</v>
      </c>
      <c r="K7" s="19" t="s">
        <v>42</v>
      </c>
      <c r="L7" s="19">
        <v>0</v>
      </c>
      <c r="M7" s="19">
        <v>0</v>
      </c>
      <c r="N7" s="19">
        <v>50</v>
      </c>
      <c r="O7" s="19" t="s">
        <v>42</v>
      </c>
      <c r="P7" s="19">
        <v>0</v>
      </c>
      <c r="Q7" s="12">
        <f t="shared" si="1"/>
        <v>50</v>
      </c>
    </row>
    <row r="8" spans="1:17" s="20" customFormat="1" x14ac:dyDescent="0.3">
      <c r="A8" s="16">
        <v>5</v>
      </c>
      <c r="B8" s="39" t="s">
        <v>17</v>
      </c>
      <c r="C8" s="40">
        <v>42405</v>
      </c>
      <c r="D8" s="18">
        <f t="shared" ca="1" si="0"/>
        <v>8</v>
      </c>
      <c r="E8" s="19">
        <v>7.3</v>
      </c>
      <c r="F8" s="19">
        <v>0</v>
      </c>
      <c r="G8" s="19" t="s">
        <v>46</v>
      </c>
      <c r="H8" s="19">
        <v>14</v>
      </c>
      <c r="I8" s="19" t="s">
        <v>63</v>
      </c>
      <c r="J8" s="19">
        <v>25</v>
      </c>
      <c r="K8" s="19" t="s">
        <v>81</v>
      </c>
      <c r="L8" s="19">
        <v>0</v>
      </c>
      <c r="M8" s="19" t="s">
        <v>66</v>
      </c>
      <c r="N8" s="19">
        <v>60</v>
      </c>
      <c r="O8" s="19" t="s">
        <v>98</v>
      </c>
      <c r="P8" s="19">
        <v>0</v>
      </c>
      <c r="Q8" s="12">
        <f t="shared" si="1"/>
        <v>99</v>
      </c>
    </row>
    <row r="9" spans="1:17" s="9" customFormat="1" x14ac:dyDescent="0.3">
      <c r="A9" s="5">
        <v>6</v>
      </c>
      <c r="B9" s="6" t="s">
        <v>18</v>
      </c>
      <c r="C9" s="7">
        <v>42486</v>
      </c>
      <c r="D9" s="8">
        <f t="shared" ca="1" si="0"/>
        <v>7</v>
      </c>
      <c r="E9" s="11">
        <v>8.5</v>
      </c>
      <c r="F9" s="11">
        <v>0</v>
      </c>
      <c r="G9" s="11" t="s">
        <v>47</v>
      </c>
      <c r="H9" s="11">
        <v>20</v>
      </c>
      <c r="I9" s="11" t="s">
        <v>64</v>
      </c>
      <c r="J9" s="11">
        <v>47</v>
      </c>
      <c r="K9" s="11" t="s">
        <v>82</v>
      </c>
      <c r="L9" s="11">
        <v>23</v>
      </c>
      <c r="M9" s="11" t="s">
        <v>61</v>
      </c>
      <c r="N9" s="11">
        <v>65</v>
      </c>
      <c r="O9" s="11" t="s">
        <v>64</v>
      </c>
      <c r="P9" s="11">
        <v>52</v>
      </c>
      <c r="Q9" s="12">
        <f t="shared" si="1"/>
        <v>207</v>
      </c>
    </row>
    <row r="10" spans="1:17" s="20" customFormat="1" x14ac:dyDescent="0.3">
      <c r="A10" s="16">
        <v>7</v>
      </c>
      <c r="B10" s="39" t="s">
        <v>19</v>
      </c>
      <c r="C10" s="40">
        <v>42667</v>
      </c>
      <c r="D10" s="18">
        <f t="shared" ca="1" si="0"/>
        <v>7</v>
      </c>
      <c r="E10" s="19">
        <v>6.29</v>
      </c>
      <c r="F10" s="19">
        <v>11</v>
      </c>
      <c r="G10" s="19" t="s">
        <v>48</v>
      </c>
      <c r="H10" s="19">
        <v>25</v>
      </c>
      <c r="I10" s="19" t="s">
        <v>65</v>
      </c>
      <c r="J10" s="19">
        <v>24</v>
      </c>
      <c r="K10" s="19" t="s">
        <v>83</v>
      </c>
      <c r="L10" s="19">
        <v>38</v>
      </c>
      <c r="M10" s="19" t="s">
        <v>65</v>
      </c>
      <c r="N10" s="19">
        <v>66</v>
      </c>
      <c r="O10" s="19" t="s">
        <v>98</v>
      </c>
      <c r="P10" s="19">
        <v>0</v>
      </c>
      <c r="Q10" s="12">
        <f t="shared" si="1"/>
        <v>164</v>
      </c>
    </row>
    <row r="11" spans="1:17" s="9" customFormat="1" ht="26" x14ac:dyDescent="0.3">
      <c r="A11" s="5">
        <v>8</v>
      </c>
      <c r="B11" s="6" t="s">
        <v>20</v>
      </c>
      <c r="C11" s="7">
        <v>41893</v>
      </c>
      <c r="D11" s="8">
        <f t="shared" ca="1" si="0"/>
        <v>9</v>
      </c>
      <c r="E11" s="11">
        <v>6.55</v>
      </c>
      <c r="F11" s="11">
        <v>9</v>
      </c>
      <c r="G11" s="11" t="s">
        <v>49</v>
      </c>
      <c r="H11" s="11">
        <v>23</v>
      </c>
      <c r="I11" s="11" t="s">
        <v>66</v>
      </c>
      <c r="J11" s="11">
        <v>15</v>
      </c>
      <c r="K11" s="11" t="s">
        <v>84</v>
      </c>
      <c r="L11" s="11">
        <v>14</v>
      </c>
      <c r="M11" s="11" t="s">
        <v>70</v>
      </c>
      <c r="N11" s="11">
        <v>62</v>
      </c>
      <c r="O11" s="11" t="s">
        <v>63</v>
      </c>
      <c r="P11" s="11">
        <v>32</v>
      </c>
      <c r="Q11" s="12">
        <f t="shared" si="1"/>
        <v>155</v>
      </c>
    </row>
    <row r="12" spans="1:17" s="20" customFormat="1" x14ac:dyDescent="0.3">
      <c r="A12" s="16">
        <v>9</v>
      </c>
      <c r="B12" s="39" t="s">
        <v>21</v>
      </c>
      <c r="C12" s="40">
        <v>42482</v>
      </c>
      <c r="D12" s="18">
        <f t="shared" ca="1" si="0"/>
        <v>8</v>
      </c>
      <c r="E12" s="19">
        <v>4.58</v>
      </c>
      <c r="F12" s="19">
        <v>32</v>
      </c>
      <c r="G12" s="19" t="s">
        <v>50</v>
      </c>
      <c r="H12" s="19">
        <v>31</v>
      </c>
      <c r="I12" s="19" t="s">
        <v>67</v>
      </c>
      <c r="J12" s="19">
        <v>57</v>
      </c>
      <c r="K12" s="19" t="s">
        <v>85</v>
      </c>
      <c r="L12" s="19">
        <v>1</v>
      </c>
      <c r="M12" s="19" t="s">
        <v>94</v>
      </c>
      <c r="N12" s="19">
        <v>62</v>
      </c>
      <c r="O12" s="19" t="s">
        <v>98</v>
      </c>
      <c r="P12" s="19">
        <v>0</v>
      </c>
      <c r="Q12" s="12">
        <f t="shared" si="1"/>
        <v>183</v>
      </c>
    </row>
    <row r="13" spans="1:17" s="9" customFormat="1" x14ac:dyDescent="0.3">
      <c r="A13" s="5">
        <v>10</v>
      </c>
      <c r="B13" s="6" t="s">
        <v>22</v>
      </c>
      <c r="C13" s="7">
        <v>42429</v>
      </c>
      <c r="D13" s="8">
        <f t="shared" ca="1" si="0"/>
        <v>8</v>
      </c>
      <c r="E13" s="11">
        <v>5.36</v>
      </c>
      <c r="F13" s="11">
        <v>29</v>
      </c>
      <c r="G13" s="11" t="s">
        <v>50</v>
      </c>
      <c r="H13" s="11">
        <v>46</v>
      </c>
      <c r="I13" s="11" t="s">
        <v>62</v>
      </c>
      <c r="J13" s="11">
        <v>61</v>
      </c>
      <c r="K13" s="11" t="s">
        <v>86</v>
      </c>
      <c r="L13" s="11">
        <v>35</v>
      </c>
      <c r="M13" s="11" t="s">
        <v>93</v>
      </c>
      <c r="N13" s="11">
        <v>35</v>
      </c>
      <c r="O13" s="11" t="s">
        <v>73</v>
      </c>
      <c r="P13" s="11">
        <v>61</v>
      </c>
      <c r="Q13" s="12">
        <f t="shared" si="1"/>
        <v>267</v>
      </c>
    </row>
    <row r="14" spans="1:17" s="9" customFormat="1" x14ac:dyDescent="0.3">
      <c r="A14" s="5">
        <v>11</v>
      </c>
      <c r="B14" s="6" t="s">
        <v>23</v>
      </c>
      <c r="C14" s="7">
        <v>42764</v>
      </c>
      <c r="D14" s="8">
        <f t="shared" ca="1" si="0"/>
        <v>7</v>
      </c>
      <c r="E14" s="11">
        <v>7.26</v>
      </c>
      <c r="F14" s="11">
        <v>6</v>
      </c>
      <c r="G14" s="11" t="s">
        <v>48</v>
      </c>
      <c r="H14" s="11">
        <v>35</v>
      </c>
      <c r="I14" s="11" t="s">
        <v>64</v>
      </c>
      <c r="J14" s="11">
        <v>47</v>
      </c>
      <c r="K14" s="11" t="s">
        <v>79</v>
      </c>
      <c r="L14" s="11">
        <v>32</v>
      </c>
      <c r="M14" s="11" t="s">
        <v>66</v>
      </c>
      <c r="N14" s="11">
        <v>53</v>
      </c>
      <c r="O14" s="11" t="s">
        <v>63</v>
      </c>
      <c r="P14" s="11">
        <v>47</v>
      </c>
      <c r="Q14" s="12">
        <f t="shared" si="1"/>
        <v>220</v>
      </c>
    </row>
    <row r="15" spans="1:17" s="9" customFormat="1" x14ac:dyDescent="0.3">
      <c r="A15" s="5">
        <v>12</v>
      </c>
      <c r="B15" s="6" t="s">
        <v>24</v>
      </c>
      <c r="C15" s="7">
        <v>42579</v>
      </c>
      <c r="D15" s="8">
        <f t="shared" ca="1" si="0"/>
        <v>7</v>
      </c>
      <c r="E15" s="11">
        <v>6.26</v>
      </c>
      <c r="F15" s="11">
        <v>19</v>
      </c>
      <c r="G15" s="11" t="s">
        <v>45</v>
      </c>
      <c r="H15" s="11">
        <v>20</v>
      </c>
      <c r="I15" s="11" t="s">
        <v>60</v>
      </c>
      <c r="J15" s="11">
        <v>33</v>
      </c>
      <c r="K15" s="11" t="s">
        <v>80</v>
      </c>
      <c r="L15" s="11">
        <v>11</v>
      </c>
      <c r="M15" s="11" t="s">
        <v>95</v>
      </c>
      <c r="N15" s="11">
        <v>38</v>
      </c>
      <c r="O15" s="11" t="s">
        <v>95</v>
      </c>
      <c r="P15" s="11">
        <v>20</v>
      </c>
      <c r="Q15" s="12">
        <f t="shared" si="1"/>
        <v>141</v>
      </c>
    </row>
    <row r="16" spans="1:17" s="9" customFormat="1" x14ac:dyDescent="0.3">
      <c r="A16" s="5">
        <v>13</v>
      </c>
      <c r="B16" s="6" t="s">
        <v>25</v>
      </c>
      <c r="C16" s="7">
        <v>42536</v>
      </c>
      <c r="D16" s="8">
        <f t="shared" ca="1" si="0"/>
        <v>7</v>
      </c>
      <c r="E16" s="11">
        <v>5.48</v>
      </c>
      <c r="F16" s="11">
        <v>30</v>
      </c>
      <c r="G16" s="11" t="s">
        <v>51</v>
      </c>
      <c r="H16" s="11">
        <v>47</v>
      </c>
      <c r="I16" s="11" t="s">
        <v>68</v>
      </c>
      <c r="J16" s="11">
        <v>60</v>
      </c>
      <c r="K16" s="11" t="s">
        <v>85</v>
      </c>
      <c r="L16" s="11">
        <v>17</v>
      </c>
      <c r="M16" s="11" t="s">
        <v>94</v>
      </c>
      <c r="N16" s="11">
        <v>56</v>
      </c>
      <c r="O16" s="11" t="s">
        <v>60</v>
      </c>
      <c r="P16" s="11">
        <v>32</v>
      </c>
      <c r="Q16" s="12">
        <f t="shared" si="1"/>
        <v>242</v>
      </c>
    </row>
    <row r="17" spans="1:17" s="20" customFormat="1" x14ac:dyDescent="0.3">
      <c r="A17" s="16">
        <v>14</v>
      </c>
      <c r="B17" s="39" t="s">
        <v>26</v>
      </c>
      <c r="C17" s="40">
        <v>42632</v>
      </c>
      <c r="D17" s="18">
        <f t="shared" ca="1" si="0"/>
        <v>7</v>
      </c>
      <c r="E17" s="19">
        <v>6</v>
      </c>
      <c r="F17" s="19">
        <v>17</v>
      </c>
      <c r="G17" s="19" t="s">
        <v>44</v>
      </c>
      <c r="H17" s="19">
        <v>23</v>
      </c>
      <c r="I17" s="19" t="s">
        <v>69</v>
      </c>
      <c r="J17" s="19">
        <v>38</v>
      </c>
      <c r="K17" s="19" t="s">
        <v>82</v>
      </c>
      <c r="L17" s="19">
        <v>14</v>
      </c>
      <c r="M17" s="19" t="s">
        <v>66</v>
      </c>
      <c r="N17" s="19">
        <v>63</v>
      </c>
      <c r="O17" s="19" t="s">
        <v>93</v>
      </c>
      <c r="P17" s="19">
        <v>50</v>
      </c>
      <c r="Q17" s="12">
        <f t="shared" si="1"/>
        <v>205</v>
      </c>
    </row>
    <row r="18" spans="1:17" s="20" customFormat="1" x14ac:dyDescent="0.3">
      <c r="A18" s="16">
        <v>15</v>
      </c>
      <c r="B18" s="39" t="s">
        <v>27</v>
      </c>
      <c r="C18" s="40">
        <v>42516</v>
      </c>
      <c r="D18" s="18">
        <f t="shared" ca="1" si="0"/>
        <v>7</v>
      </c>
      <c r="E18" s="19">
        <v>6.44</v>
      </c>
      <c r="F18" s="19">
        <v>8</v>
      </c>
      <c r="G18" s="19" t="s">
        <v>52</v>
      </c>
      <c r="H18" s="19">
        <v>20</v>
      </c>
      <c r="I18" s="19" t="s">
        <v>70</v>
      </c>
      <c r="J18" s="19">
        <v>41</v>
      </c>
      <c r="K18" s="19" t="s">
        <v>87</v>
      </c>
      <c r="L18" s="19">
        <v>0</v>
      </c>
      <c r="M18" s="19" t="s">
        <v>60</v>
      </c>
      <c r="N18" s="19">
        <v>65</v>
      </c>
      <c r="O18" s="19" t="s">
        <v>98</v>
      </c>
      <c r="P18" s="19">
        <v>0</v>
      </c>
      <c r="Q18" s="12">
        <f t="shared" si="1"/>
        <v>134</v>
      </c>
    </row>
    <row r="19" spans="1:17" s="20" customFormat="1" x14ac:dyDescent="0.3">
      <c r="A19" s="16">
        <v>16</v>
      </c>
      <c r="B19" s="39" t="s">
        <v>28</v>
      </c>
      <c r="C19" s="40">
        <v>42563</v>
      </c>
      <c r="D19" s="18">
        <f t="shared" ca="1" si="0"/>
        <v>7</v>
      </c>
      <c r="E19" s="19">
        <v>4.55</v>
      </c>
      <c r="F19" s="19">
        <v>37</v>
      </c>
      <c r="G19" s="19" t="s">
        <v>48</v>
      </c>
      <c r="H19" s="19">
        <v>25</v>
      </c>
      <c r="I19" s="19" t="s">
        <v>71</v>
      </c>
      <c r="J19" s="19">
        <v>44</v>
      </c>
      <c r="K19" s="19" t="s">
        <v>88</v>
      </c>
      <c r="L19" s="19">
        <v>26</v>
      </c>
      <c r="M19" s="19" t="s">
        <v>66</v>
      </c>
      <c r="N19" s="19">
        <v>63</v>
      </c>
      <c r="O19" s="19" t="s">
        <v>93</v>
      </c>
      <c r="P19" s="19">
        <v>50</v>
      </c>
      <c r="Q19" s="12">
        <f t="shared" si="1"/>
        <v>245</v>
      </c>
    </row>
    <row r="20" spans="1:17" s="9" customFormat="1" x14ac:dyDescent="0.3">
      <c r="A20" s="5">
        <v>17</v>
      </c>
      <c r="B20" s="6" t="s">
        <v>29</v>
      </c>
      <c r="C20" s="7">
        <v>42805</v>
      </c>
      <c r="D20" s="8">
        <f t="shared" ca="1" si="0"/>
        <v>7</v>
      </c>
      <c r="E20" s="11">
        <v>7.08</v>
      </c>
      <c r="F20" s="11">
        <v>10</v>
      </c>
      <c r="G20" s="11" t="s">
        <v>53</v>
      </c>
      <c r="H20" s="11">
        <v>34</v>
      </c>
      <c r="I20" s="11" t="s">
        <v>68</v>
      </c>
      <c r="J20" s="11">
        <v>60</v>
      </c>
      <c r="K20" s="11" t="s">
        <v>82</v>
      </c>
      <c r="L20" s="11">
        <v>23</v>
      </c>
      <c r="M20" s="11" t="s">
        <v>70</v>
      </c>
      <c r="N20" s="11">
        <v>69</v>
      </c>
      <c r="O20" s="11" t="s">
        <v>69</v>
      </c>
      <c r="P20" s="11">
        <v>56</v>
      </c>
      <c r="Q20" s="12">
        <f>SUM(F20,H20,J20,L20,N20,P20)</f>
        <v>252</v>
      </c>
    </row>
    <row r="21" spans="1:17" s="9" customFormat="1" x14ac:dyDescent="0.3">
      <c r="A21" s="5">
        <v>18</v>
      </c>
      <c r="B21" s="6" t="s">
        <v>30</v>
      </c>
      <c r="C21" s="7">
        <v>42403</v>
      </c>
      <c r="D21" s="8">
        <f t="shared" ca="1" si="0"/>
        <v>8</v>
      </c>
      <c r="E21" s="11">
        <v>6.2</v>
      </c>
      <c r="F21" s="11">
        <v>17</v>
      </c>
      <c r="G21" s="11" t="s">
        <v>52</v>
      </c>
      <c r="H21" s="11">
        <v>25</v>
      </c>
      <c r="I21" s="11" t="s">
        <v>72</v>
      </c>
      <c r="J21" s="11">
        <v>44</v>
      </c>
      <c r="K21" s="11" t="s">
        <v>78</v>
      </c>
      <c r="L21" s="11">
        <v>0</v>
      </c>
      <c r="M21" s="11" t="s">
        <v>93</v>
      </c>
      <c r="N21" s="11">
        <v>35</v>
      </c>
      <c r="O21" s="11" t="s">
        <v>61</v>
      </c>
      <c r="P21" s="11">
        <v>44</v>
      </c>
      <c r="Q21" s="12">
        <f t="shared" si="1"/>
        <v>165</v>
      </c>
    </row>
    <row r="22" spans="1:17" s="9" customFormat="1" x14ac:dyDescent="0.3">
      <c r="A22" s="5">
        <v>19</v>
      </c>
      <c r="B22" s="6" t="s">
        <v>31</v>
      </c>
      <c r="C22" s="7">
        <v>42697</v>
      </c>
      <c r="D22" s="8">
        <f t="shared" ca="1" si="0"/>
        <v>7</v>
      </c>
      <c r="E22" s="11">
        <v>5.34</v>
      </c>
      <c r="F22" s="11">
        <v>35</v>
      </c>
      <c r="G22" s="11" t="s">
        <v>54</v>
      </c>
      <c r="H22" s="11">
        <v>29</v>
      </c>
      <c r="I22" s="11" t="s">
        <v>72</v>
      </c>
      <c r="J22" s="11">
        <v>50</v>
      </c>
      <c r="K22" s="11" t="s">
        <v>89</v>
      </c>
      <c r="L22" s="11">
        <v>29</v>
      </c>
      <c r="M22" s="11" t="s">
        <v>65</v>
      </c>
      <c r="N22" s="11">
        <v>60</v>
      </c>
      <c r="O22" s="11" t="s">
        <v>65</v>
      </c>
      <c r="P22" s="11">
        <v>35</v>
      </c>
      <c r="Q22" s="12">
        <f t="shared" si="1"/>
        <v>238</v>
      </c>
    </row>
    <row r="23" spans="1:17" s="9" customFormat="1" x14ac:dyDescent="0.3">
      <c r="A23" s="5">
        <v>20</v>
      </c>
      <c r="B23" s="6" t="s">
        <v>32</v>
      </c>
      <c r="C23" s="7">
        <v>42225</v>
      </c>
      <c r="D23" s="8">
        <f t="shared" ca="1" si="0"/>
        <v>8</v>
      </c>
      <c r="E23" s="11">
        <v>5.2</v>
      </c>
      <c r="F23" s="11">
        <v>35</v>
      </c>
      <c r="G23" s="11" t="s">
        <v>55</v>
      </c>
      <c r="H23" s="11">
        <v>40</v>
      </c>
      <c r="I23" s="11" t="s">
        <v>68</v>
      </c>
      <c r="J23" s="11">
        <v>56</v>
      </c>
      <c r="K23" s="11" t="s">
        <v>88</v>
      </c>
      <c r="L23" s="11">
        <v>29</v>
      </c>
      <c r="M23" s="11" t="s">
        <v>70</v>
      </c>
      <c r="N23" s="11">
        <v>67</v>
      </c>
      <c r="O23" s="11" t="s">
        <v>72</v>
      </c>
      <c r="P23" s="11">
        <v>50</v>
      </c>
      <c r="Q23" s="12">
        <f t="shared" si="1"/>
        <v>277</v>
      </c>
    </row>
    <row r="24" spans="1:17" s="9" customFormat="1" x14ac:dyDescent="0.3">
      <c r="A24" s="5">
        <v>21</v>
      </c>
      <c r="B24" s="10" t="s">
        <v>33</v>
      </c>
      <c r="C24" s="7">
        <v>42149</v>
      </c>
      <c r="D24" s="8">
        <f t="shared" ca="1" si="0"/>
        <v>8</v>
      </c>
      <c r="E24" s="11">
        <v>7</v>
      </c>
      <c r="F24" s="11">
        <v>9</v>
      </c>
      <c r="G24" s="11" t="s">
        <v>56</v>
      </c>
      <c r="H24" s="11">
        <v>49</v>
      </c>
      <c r="I24" s="11" t="s">
        <v>73</v>
      </c>
      <c r="J24" s="11">
        <v>62</v>
      </c>
      <c r="K24" s="11" t="s">
        <v>89</v>
      </c>
      <c r="L24" s="11">
        <v>23</v>
      </c>
      <c r="M24" s="11" t="s">
        <v>72</v>
      </c>
      <c r="N24" s="11">
        <v>65</v>
      </c>
      <c r="O24" s="11" t="s">
        <v>70</v>
      </c>
      <c r="P24" s="11">
        <v>54</v>
      </c>
      <c r="Q24" s="12">
        <f t="shared" si="1"/>
        <v>262</v>
      </c>
    </row>
    <row r="25" spans="1:17" s="20" customFormat="1" x14ac:dyDescent="0.3">
      <c r="A25" s="16">
        <v>22</v>
      </c>
      <c r="B25" s="46" t="s">
        <v>34</v>
      </c>
      <c r="C25" s="40">
        <v>42067</v>
      </c>
      <c r="D25" s="18">
        <f t="shared" ca="1" si="0"/>
        <v>9</v>
      </c>
      <c r="E25" s="19">
        <v>4.59</v>
      </c>
      <c r="F25" s="19">
        <v>30</v>
      </c>
      <c r="G25" s="19" t="s">
        <v>56</v>
      </c>
      <c r="H25" s="19">
        <v>24</v>
      </c>
      <c r="I25" s="19" t="s">
        <v>74</v>
      </c>
      <c r="J25" s="19">
        <v>57</v>
      </c>
      <c r="K25" s="19" t="s">
        <v>86</v>
      </c>
      <c r="L25" s="19">
        <v>20</v>
      </c>
      <c r="M25" s="19" t="s">
        <v>66</v>
      </c>
      <c r="N25" s="19">
        <v>50</v>
      </c>
      <c r="O25" s="19" t="s">
        <v>97</v>
      </c>
      <c r="P25" s="19">
        <v>43</v>
      </c>
      <c r="Q25" s="12">
        <f t="shared" si="1"/>
        <v>224</v>
      </c>
    </row>
    <row r="26" spans="1:17" s="9" customFormat="1" x14ac:dyDescent="0.3">
      <c r="A26" s="5">
        <v>23</v>
      </c>
      <c r="B26" s="10" t="s">
        <v>282</v>
      </c>
      <c r="C26" s="7">
        <v>41994</v>
      </c>
      <c r="D26" s="8">
        <f t="shared" ca="1" si="0"/>
        <v>9</v>
      </c>
      <c r="E26" s="11">
        <v>4.4000000000000004</v>
      </c>
      <c r="F26" s="11">
        <v>55</v>
      </c>
      <c r="G26" s="11" t="s">
        <v>57</v>
      </c>
      <c r="H26" s="11">
        <v>24</v>
      </c>
      <c r="I26" s="11" t="s">
        <v>74</v>
      </c>
      <c r="J26" s="11">
        <v>62</v>
      </c>
      <c r="K26" s="11" t="s">
        <v>90</v>
      </c>
      <c r="L26" s="11">
        <v>38</v>
      </c>
      <c r="M26" s="11" t="s">
        <v>96</v>
      </c>
      <c r="N26" s="11">
        <v>26</v>
      </c>
      <c r="O26" s="11" t="s">
        <v>63</v>
      </c>
      <c r="P26" s="11">
        <v>32</v>
      </c>
      <c r="Q26" s="12">
        <f t="shared" si="1"/>
        <v>237</v>
      </c>
    </row>
    <row r="27" spans="1:17" s="20" customFormat="1" x14ac:dyDescent="0.3">
      <c r="A27" s="16">
        <v>24</v>
      </c>
      <c r="B27" s="39" t="s">
        <v>35</v>
      </c>
      <c r="C27" s="40">
        <v>42563</v>
      </c>
      <c r="D27" s="18">
        <f t="shared" ca="1" si="0"/>
        <v>7</v>
      </c>
      <c r="E27" s="19">
        <v>6.37</v>
      </c>
      <c r="F27" s="19">
        <v>9</v>
      </c>
      <c r="G27" s="19" t="s">
        <v>45</v>
      </c>
      <c r="H27" s="19">
        <v>12</v>
      </c>
      <c r="I27" s="19" t="s">
        <v>65</v>
      </c>
      <c r="J27" s="19">
        <v>24</v>
      </c>
      <c r="K27" s="19" t="s">
        <v>91</v>
      </c>
      <c r="L27" s="19">
        <v>11</v>
      </c>
      <c r="M27" s="19" t="s">
        <v>63</v>
      </c>
      <c r="N27" s="19">
        <v>68</v>
      </c>
      <c r="O27" s="19" t="s">
        <v>98</v>
      </c>
      <c r="P27" s="19">
        <v>0</v>
      </c>
      <c r="Q27" s="12">
        <f t="shared" si="1"/>
        <v>124</v>
      </c>
    </row>
    <row r="28" spans="1:17" s="20" customFormat="1" x14ac:dyDescent="0.3">
      <c r="A28" s="16">
        <v>25</v>
      </c>
      <c r="B28" s="39" t="s">
        <v>36</v>
      </c>
      <c r="C28" s="40">
        <v>42502</v>
      </c>
      <c r="D28" s="18">
        <f t="shared" ca="1" si="0"/>
        <v>7</v>
      </c>
      <c r="E28" s="19">
        <v>8.5</v>
      </c>
      <c r="F28" s="19">
        <v>0</v>
      </c>
      <c r="G28" s="19" t="s">
        <v>58</v>
      </c>
      <c r="H28" s="19">
        <v>17</v>
      </c>
      <c r="I28" s="19" t="s">
        <v>61</v>
      </c>
      <c r="J28" s="19">
        <v>30</v>
      </c>
      <c r="K28" s="19" t="s">
        <v>78</v>
      </c>
      <c r="L28" s="19">
        <v>0</v>
      </c>
      <c r="M28" s="19" t="s">
        <v>97</v>
      </c>
      <c r="N28" s="19">
        <v>62</v>
      </c>
      <c r="O28" s="19" t="s">
        <v>98</v>
      </c>
      <c r="P28" s="19">
        <v>0</v>
      </c>
      <c r="Q28" s="12">
        <f t="shared" si="1"/>
        <v>109</v>
      </c>
    </row>
    <row r="29" spans="1:17" s="20" customFormat="1" x14ac:dyDescent="0.3">
      <c r="A29" s="16">
        <v>26</v>
      </c>
      <c r="B29" s="39" t="s">
        <v>37</v>
      </c>
      <c r="C29" s="40">
        <v>42686</v>
      </c>
      <c r="D29" s="18">
        <f t="shared" ca="1" si="0"/>
        <v>7</v>
      </c>
      <c r="E29" s="19">
        <v>4.2699999999999996</v>
      </c>
      <c r="F29" s="19">
        <v>54</v>
      </c>
      <c r="G29" s="19" t="s">
        <v>57</v>
      </c>
      <c r="H29" s="19">
        <v>27</v>
      </c>
      <c r="I29" s="19" t="s">
        <v>75</v>
      </c>
      <c r="J29" s="19">
        <v>59</v>
      </c>
      <c r="K29" s="19" t="s">
        <v>83</v>
      </c>
      <c r="L29" s="19">
        <v>38</v>
      </c>
      <c r="M29" s="19" t="s">
        <v>97</v>
      </c>
      <c r="N29" s="19">
        <v>62</v>
      </c>
      <c r="O29" s="19" t="s">
        <v>98</v>
      </c>
      <c r="P29" s="19">
        <v>0</v>
      </c>
      <c r="Q29" s="12">
        <f t="shared" si="1"/>
        <v>240</v>
      </c>
    </row>
    <row r="30" spans="1:17" s="20" customFormat="1" x14ac:dyDescent="0.3">
      <c r="A30" s="16">
        <v>27</v>
      </c>
      <c r="B30" s="39" t="s">
        <v>38</v>
      </c>
      <c r="C30" s="40">
        <v>42517</v>
      </c>
      <c r="D30" s="18">
        <f t="shared" ca="1" si="0"/>
        <v>7</v>
      </c>
      <c r="E30" s="19">
        <v>5.2</v>
      </c>
      <c r="F30" s="19">
        <v>28</v>
      </c>
      <c r="G30" s="19" t="s">
        <v>59</v>
      </c>
      <c r="H30" s="19">
        <v>33</v>
      </c>
      <c r="I30" s="19" t="s">
        <v>76</v>
      </c>
      <c r="J30" s="19">
        <v>63</v>
      </c>
      <c r="K30" s="19" t="s">
        <v>83</v>
      </c>
      <c r="L30" s="19">
        <v>38</v>
      </c>
      <c r="M30" s="19" t="s">
        <v>94</v>
      </c>
      <c r="N30" s="19">
        <v>64</v>
      </c>
      <c r="O30" s="19" t="s">
        <v>95</v>
      </c>
      <c r="P30" s="19">
        <v>43</v>
      </c>
      <c r="Q30" s="12">
        <f t="shared" si="1"/>
        <v>269</v>
      </c>
    </row>
    <row r="31" spans="1:17" s="20" customFormat="1" x14ac:dyDescent="0.3">
      <c r="A31" s="16">
        <v>28</v>
      </c>
      <c r="B31" s="39" t="s">
        <v>39</v>
      </c>
      <c r="C31" s="40">
        <v>42446</v>
      </c>
      <c r="D31" s="18">
        <f t="shared" ca="1" si="0"/>
        <v>8</v>
      </c>
      <c r="E31" s="19">
        <v>8.52</v>
      </c>
      <c r="F31" s="19">
        <v>0</v>
      </c>
      <c r="G31" s="19" t="s">
        <v>58</v>
      </c>
      <c r="H31" s="19">
        <v>14</v>
      </c>
      <c r="I31" s="19" t="s">
        <v>66</v>
      </c>
      <c r="J31" s="19">
        <v>15</v>
      </c>
      <c r="K31" s="19" t="s">
        <v>92</v>
      </c>
      <c r="L31" s="19">
        <v>0</v>
      </c>
      <c r="M31" s="19" t="s">
        <v>63</v>
      </c>
      <c r="N31" s="19">
        <v>66</v>
      </c>
      <c r="O31" s="19" t="s">
        <v>98</v>
      </c>
      <c r="P31" s="19">
        <v>0</v>
      </c>
      <c r="Q31" s="12">
        <f t="shared" si="1"/>
        <v>95</v>
      </c>
    </row>
    <row r="32" spans="1:17" ht="39" x14ac:dyDescent="0.3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 t="s">
        <v>40</v>
      </c>
      <c r="Q32" s="12">
        <f>SUM(Q4:Q31)</f>
        <v>5318</v>
      </c>
    </row>
    <row r="33" spans="5:17" ht="26" x14ac:dyDescent="0.3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 t="s">
        <v>41</v>
      </c>
      <c r="Q33" s="12">
        <f>AVERAGE(Q4:Q31)</f>
        <v>189.92857142857142</v>
      </c>
    </row>
  </sheetData>
  <mergeCells count="12">
    <mergeCell ref="A2:A3"/>
    <mergeCell ref="B2:B3"/>
    <mergeCell ref="C2:C3"/>
    <mergeCell ref="D2:D3"/>
    <mergeCell ref="E2:F2"/>
    <mergeCell ref="Q2:Q3"/>
    <mergeCell ref="B1:Q1"/>
    <mergeCell ref="I2:J2"/>
    <mergeCell ref="K2:L2"/>
    <mergeCell ref="M2:N2"/>
    <mergeCell ref="O2:P2"/>
    <mergeCell ref="G2: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R20" sqref="R20:S21"/>
    </sheetView>
  </sheetViews>
  <sheetFormatPr defaultColWidth="8.7265625" defaultRowHeight="13" x14ac:dyDescent="0.3"/>
  <cols>
    <col min="1" max="1" width="4" style="2" customWidth="1"/>
    <col min="2" max="2" width="28.6328125" style="2" customWidth="1"/>
    <col min="3" max="3" width="8.26953125" style="65" customWidth="1"/>
    <col min="4" max="10" width="6.36328125" style="65" customWidth="1"/>
    <col min="11" max="11" width="6.36328125" style="66" customWidth="1"/>
    <col min="12" max="18" width="6.36328125" style="65" customWidth="1"/>
    <col min="19" max="19" width="7.90625" style="65" customWidth="1"/>
    <col min="20" max="16384" width="8.7265625" style="2"/>
  </cols>
  <sheetData>
    <row r="1" spans="1:19" ht="70" customHeight="1" x14ac:dyDescent="0.3">
      <c r="A1" s="51"/>
      <c r="B1" s="92" t="s">
        <v>318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19" ht="41.5" customHeight="1" x14ac:dyDescent="0.3">
      <c r="A2" s="86" t="s">
        <v>0</v>
      </c>
      <c r="B2" s="86" t="s">
        <v>1</v>
      </c>
      <c r="C2" s="91" t="s">
        <v>2</v>
      </c>
      <c r="D2" s="90" t="s">
        <v>3</v>
      </c>
      <c r="E2" s="90" t="s">
        <v>7</v>
      </c>
      <c r="F2" s="90"/>
      <c r="G2" s="90" t="s">
        <v>8</v>
      </c>
      <c r="H2" s="90"/>
      <c r="I2" s="91" t="s">
        <v>9</v>
      </c>
      <c r="J2" s="91"/>
      <c r="K2" s="90" t="s">
        <v>158</v>
      </c>
      <c r="L2" s="90"/>
      <c r="M2" s="97" t="s">
        <v>240</v>
      </c>
      <c r="N2" s="98"/>
      <c r="O2" s="90" t="s">
        <v>11</v>
      </c>
      <c r="P2" s="90"/>
      <c r="Q2" s="91" t="s">
        <v>12</v>
      </c>
      <c r="R2" s="91"/>
      <c r="S2" s="95" t="s">
        <v>6</v>
      </c>
    </row>
    <row r="3" spans="1:19" x14ac:dyDescent="0.3">
      <c r="A3" s="86"/>
      <c r="B3" s="86"/>
      <c r="C3" s="91"/>
      <c r="D3" s="90"/>
      <c r="E3" s="54" t="s">
        <v>4</v>
      </c>
      <c r="F3" s="54" t="s">
        <v>5</v>
      </c>
      <c r="G3" s="54" t="s">
        <v>4</v>
      </c>
      <c r="H3" s="54" t="s">
        <v>5</v>
      </c>
      <c r="I3" s="54" t="s">
        <v>4</v>
      </c>
      <c r="J3" s="54" t="s">
        <v>5</v>
      </c>
      <c r="K3" s="55" t="s">
        <v>4</v>
      </c>
      <c r="L3" s="54" t="s">
        <v>5</v>
      </c>
      <c r="M3" s="54" t="s">
        <v>4</v>
      </c>
      <c r="N3" s="54" t="s">
        <v>5</v>
      </c>
      <c r="O3" s="54" t="s">
        <v>4</v>
      </c>
      <c r="P3" s="54" t="s">
        <v>5</v>
      </c>
      <c r="Q3" s="54" t="s">
        <v>4</v>
      </c>
      <c r="R3" s="54" t="s">
        <v>5</v>
      </c>
      <c r="S3" s="96"/>
    </row>
    <row r="4" spans="1:19" s="9" customFormat="1" ht="12.65" customHeight="1" x14ac:dyDescent="0.3">
      <c r="A4" s="5">
        <v>1</v>
      </c>
      <c r="B4" s="21" t="s">
        <v>248</v>
      </c>
      <c r="C4" s="56">
        <v>39771</v>
      </c>
      <c r="D4" s="57">
        <f t="shared" ref="D4:D19" ca="1" si="0">DATEDIF(C4,TODAY(),"y")</f>
        <v>15</v>
      </c>
      <c r="E4" s="58">
        <v>5.01</v>
      </c>
      <c r="F4" s="58">
        <v>19</v>
      </c>
      <c r="G4" s="58">
        <v>190</v>
      </c>
      <c r="H4" s="58">
        <v>33</v>
      </c>
      <c r="I4" s="58">
        <v>25</v>
      </c>
      <c r="J4" s="58">
        <v>27</v>
      </c>
      <c r="K4" s="59">
        <v>9.6999999999999993</v>
      </c>
      <c r="L4" s="58">
        <v>37</v>
      </c>
      <c r="M4" s="58">
        <v>18.7</v>
      </c>
      <c r="N4" s="58">
        <v>15</v>
      </c>
      <c r="O4" s="58">
        <v>18</v>
      </c>
      <c r="P4" s="58">
        <v>41</v>
      </c>
      <c r="Q4" s="58">
        <v>2</v>
      </c>
      <c r="R4" s="58">
        <v>0</v>
      </c>
      <c r="S4" s="68">
        <f>SUM(F4,H4,J4,L4,N4,P4,R4)</f>
        <v>172</v>
      </c>
    </row>
    <row r="5" spans="1:19" s="20" customFormat="1" x14ac:dyDescent="0.3">
      <c r="A5" s="16">
        <v>2</v>
      </c>
      <c r="B5" s="17" t="s">
        <v>249</v>
      </c>
      <c r="C5" s="60">
        <v>39658</v>
      </c>
      <c r="D5" s="61">
        <f t="shared" ca="1" si="0"/>
        <v>15</v>
      </c>
      <c r="E5" s="62">
        <v>4.3899999999999997</v>
      </c>
      <c r="F5" s="62">
        <v>13</v>
      </c>
      <c r="G5" s="62">
        <v>194</v>
      </c>
      <c r="H5" s="62">
        <v>17</v>
      </c>
      <c r="I5" s="62">
        <v>25</v>
      </c>
      <c r="J5" s="62">
        <v>22</v>
      </c>
      <c r="K5" s="63">
        <v>9.4</v>
      </c>
      <c r="L5" s="62">
        <v>26</v>
      </c>
      <c r="M5" s="62">
        <v>20.100000000000001</v>
      </c>
      <c r="N5" s="62">
        <v>0</v>
      </c>
      <c r="O5" s="62">
        <v>14</v>
      </c>
      <c r="P5" s="62">
        <v>38</v>
      </c>
      <c r="Q5" s="62">
        <v>2</v>
      </c>
      <c r="R5" s="62">
        <v>4</v>
      </c>
      <c r="S5" s="68">
        <f t="shared" ref="S5:S19" si="1">SUM(F5,H5,J5,L5,N5,P5,R5)</f>
        <v>120</v>
      </c>
    </row>
    <row r="6" spans="1:19" s="9" customFormat="1" ht="12.65" customHeight="1" x14ac:dyDescent="0.3">
      <c r="A6" s="5">
        <v>3</v>
      </c>
      <c r="B6" s="21" t="s">
        <v>250</v>
      </c>
      <c r="C6" s="56">
        <v>39440</v>
      </c>
      <c r="D6" s="57">
        <f t="shared" ca="1" si="0"/>
        <v>16</v>
      </c>
      <c r="E6" s="58" t="s">
        <v>320</v>
      </c>
      <c r="F6" s="58">
        <v>8</v>
      </c>
      <c r="G6" s="58">
        <v>155</v>
      </c>
      <c r="H6" s="58">
        <v>10</v>
      </c>
      <c r="I6" s="58">
        <v>22</v>
      </c>
      <c r="J6" s="58">
        <v>21</v>
      </c>
      <c r="K6" s="59">
        <v>11</v>
      </c>
      <c r="L6" s="58">
        <v>18</v>
      </c>
      <c r="M6" s="69">
        <v>22</v>
      </c>
      <c r="N6" s="58">
        <v>1</v>
      </c>
      <c r="O6" s="58">
        <v>6</v>
      </c>
      <c r="P6" s="58">
        <v>12</v>
      </c>
      <c r="Q6" s="58">
        <v>1</v>
      </c>
      <c r="R6" s="58">
        <v>0</v>
      </c>
      <c r="S6" s="68">
        <f t="shared" si="1"/>
        <v>70</v>
      </c>
    </row>
    <row r="7" spans="1:19" s="9" customFormat="1" ht="12.65" customHeight="1" x14ac:dyDescent="0.3">
      <c r="A7" s="5">
        <v>4</v>
      </c>
      <c r="B7" s="21" t="s">
        <v>251</v>
      </c>
      <c r="C7" s="56">
        <v>39570</v>
      </c>
      <c r="D7" s="57">
        <f t="shared" ca="1" si="0"/>
        <v>15</v>
      </c>
      <c r="E7" s="58">
        <v>6</v>
      </c>
      <c r="F7" s="58">
        <v>4</v>
      </c>
      <c r="G7" s="58">
        <v>176</v>
      </c>
      <c r="H7" s="58">
        <v>26</v>
      </c>
      <c r="I7" s="58">
        <v>31</v>
      </c>
      <c r="J7" s="58">
        <v>44</v>
      </c>
      <c r="K7" s="59">
        <v>10.6</v>
      </c>
      <c r="L7" s="58">
        <v>20</v>
      </c>
      <c r="M7" s="58">
        <v>18.5</v>
      </c>
      <c r="N7" s="58">
        <v>16</v>
      </c>
      <c r="O7" s="58">
        <v>18</v>
      </c>
      <c r="P7" s="58">
        <v>41</v>
      </c>
      <c r="Q7" s="58">
        <v>3</v>
      </c>
      <c r="R7" s="58">
        <v>1</v>
      </c>
      <c r="S7" s="68">
        <f t="shared" si="1"/>
        <v>152</v>
      </c>
    </row>
    <row r="8" spans="1:19" s="20" customFormat="1" x14ac:dyDescent="0.3">
      <c r="A8" s="16">
        <v>5</v>
      </c>
      <c r="B8" s="32" t="s">
        <v>252</v>
      </c>
      <c r="C8" s="64">
        <v>39790</v>
      </c>
      <c r="D8" s="61">
        <f t="shared" ca="1" si="0"/>
        <v>15</v>
      </c>
      <c r="E8" s="62">
        <v>4</v>
      </c>
      <c r="F8" s="62">
        <v>25</v>
      </c>
      <c r="G8" s="62">
        <v>207</v>
      </c>
      <c r="H8" s="62">
        <v>24</v>
      </c>
      <c r="I8" s="62">
        <v>18</v>
      </c>
      <c r="J8" s="62">
        <v>13</v>
      </c>
      <c r="K8" s="63">
        <v>9.6999999999999993</v>
      </c>
      <c r="L8" s="62">
        <v>20</v>
      </c>
      <c r="M8" s="62">
        <v>17.3</v>
      </c>
      <c r="N8" s="62">
        <v>11</v>
      </c>
      <c r="O8" s="62">
        <v>12</v>
      </c>
      <c r="P8" s="62">
        <v>32</v>
      </c>
      <c r="Q8" s="62">
        <v>6</v>
      </c>
      <c r="R8" s="62">
        <v>16</v>
      </c>
      <c r="S8" s="68">
        <f t="shared" si="1"/>
        <v>141</v>
      </c>
    </row>
    <row r="9" spans="1:19" s="9" customFormat="1" ht="12.65" customHeight="1" x14ac:dyDescent="0.3">
      <c r="A9" s="5">
        <v>6</v>
      </c>
      <c r="B9" s="21" t="s">
        <v>253</v>
      </c>
      <c r="C9" s="56">
        <v>39571</v>
      </c>
      <c r="D9" s="57">
        <f t="shared" ca="1" si="0"/>
        <v>15</v>
      </c>
      <c r="E9" s="58" t="s">
        <v>42</v>
      </c>
      <c r="F9" s="58">
        <v>0</v>
      </c>
      <c r="G9" s="58" t="s">
        <v>42</v>
      </c>
      <c r="H9" s="58">
        <v>0</v>
      </c>
      <c r="I9" s="58" t="s">
        <v>42</v>
      </c>
      <c r="J9" s="58">
        <v>0</v>
      </c>
      <c r="K9" s="59" t="s">
        <v>42</v>
      </c>
      <c r="L9" s="58">
        <v>0</v>
      </c>
      <c r="M9" s="58" t="s">
        <v>42</v>
      </c>
      <c r="N9" s="58">
        <v>0</v>
      </c>
      <c r="O9" s="58" t="s">
        <v>42</v>
      </c>
      <c r="P9" s="58">
        <v>0</v>
      </c>
      <c r="Q9" s="58" t="s">
        <v>42</v>
      </c>
      <c r="R9" s="58">
        <v>0</v>
      </c>
      <c r="S9" s="68">
        <f t="shared" si="1"/>
        <v>0</v>
      </c>
    </row>
    <row r="10" spans="1:19" s="9" customFormat="1" ht="12.65" customHeight="1" x14ac:dyDescent="0.3">
      <c r="A10" s="5">
        <v>7</v>
      </c>
      <c r="B10" s="21" t="s">
        <v>254</v>
      </c>
      <c r="C10" s="56">
        <v>39898</v>
      </c>
      <c r="D10" s="57">
        <f t="shared" ca="1" si="0"/>
        <v>15</v>
      </c>
      <c r="E10" s="58">
        <v>5.22</v>
      </c>
      <c r="F10" s="58">
        <v>13</v>
      </c>
      <c r="G10" s="58">
        <v>178</v>
      </c>
      <c r="H10" s="58">
        <v>27</v>
      </c>
      <c r="I10" s="58">
        <v>34</v>
      </c>
      <c r="J10" s="58">
        <v>52</v>
      </c>
      <c r="K10" s="59">
        <v>10</v>
      </c>
      <c r="L10" s="58">
        <v>31</v>
      </c>
      <c r="M10" s="58">
        <v>19.3</v>
      </c>
      <c r="N10" s="58">
        <v>12</v>
      </c>
      <c r="O10" s="58">
        <v>15</v>
      </c>
      <c r="P10" s="58">
        <v>32</v>
      </c>
      <c r="Q10" s="58">
        <v>10</v>
      </c>
      <c r="R10" s="58">
        <v>8</v>
      </c>
      <c r="S10" s="68">
        <f t="shared" si="1"/>
        <v>175</v>
      </c>
    </row>
    <row r="11" spans="1:19" s="20" customFormat="1" x14ac:dyDescent="0.3">
      <c r="A11" s="16">
        <v>8</v>
      </c>
      <c r="B11" s="17" t="s">
        <v>255</v>
      </c>
      <c r="C11" s="60">
        <v>39633</v>
      </c>
      <c r="D11" s="61">
        <f t="shared" ca="1" si="0"/>
        <v>15</v>
      </c>
      <c r="E11" s="62">
        <v>4.13</v>
      </c>
      <c r="F11" s="62">
        <v>21</v>
      </c>
      <c r="G11" s="62">
        <v>206</v>
      </c>
      <c r="H11" s="62">
        <v>23</v>
      </c>
      <c r="I11" s="62">
        <v>32</v>
      </c>
      <c r="J11" s="62">
        <v>36</v>
      </c>
      <c r="K11" s="63">
        <v>9.5</v>
      </c>
      <c r="L11" s="62">
        <v>24</v>
      </c>
      <c r="M11" s="62">
        <v>14.9</v>
      </c>
      <c r="N11" s="62">
        <v>29</v>
      </c>
      <c r="O11" s="62">
        <v>1</v>
      </c>
      <c r="P11" s="62">
        <v>10</v>
      </c>
      <c r="Q11" s="62">
        <v>20</v>
      </c>
      <c r="R11" s="62">
        <v>63</v>
      </c>
      <c r="S11" s="68">
        <f t="shared" si="1"/>
        <v>206</v>
      </c>
    </row>
    <row r="12" spans="1:19" s="9" customFormat="1" x14ac:dyDescent="0.3">
      <c r="A12" s="5">
        <v>9</v>
      </c>
      <c r="B12" s="21" t="s">
        <v>256</v>
      </c>
      <c r="C12" s="56">
        <v>39875</v>
      </c>
      <c r="D12" s="57">
        <f t="shared" ca="1" si="0"/>
        <v>15</v>
      </c>
      <c r="E12" s="58">
        <v>5.22</v>
      </c>
      <c r="F12" s="58">
        <v>13</v>
      </c>
      <c r="G12" s="58">
        <v>176</v>
      </c>
      <c r="H12" s="58">
        <v>26</v>
      </c>
      <c r="I12" s="58">
        <v>24</v>
      </c>
      <c r="J12" s="58">
        <v>25</v>
      </c>
      <c r="K12" s="59">
        <v>10.3</v>
      </c>
      <c r="L12" s="58">
        <v>25</v>
      </c>
      <c r="M12" s="58">
        <v>20.3</v>
      </c>
      <c r="N12" s="58">
        <v>8</v>
      </c>
      <c r="O12" s="58">
        <v>17</v>
      </c>
      <c r="P12" s="58">
        <v>38</v>
      </c>
      <c r="Q12" s="58">
        <v>2</v>
      </c>
      <c r="R12" s="58">
        <v>0</v>
      </c>
      <c r="S12" s="68">
        <f t="shared" si="1"/>
        <v>135</v>
      </c>
    </row>
    <row r="13" spans="1:19" s="20" customFormat="1" x14ac:dyDescent="0.3">
      <c r="A13" s="16">
        <v>11</v>
      </c>
      <c r="B13" s="17" t="s">
        <v>319</v>
      </c>
      <c r="C13" s="60">
        <v>39710</v>
      </c>
      <c r="D13" s="61">
        <f t="shared" ca="1" si="0"/>
        <v>15</v>
      </c>
      <c r="E13" s="62">
        <v>5.54</v>
      </c>
      <c r="F13" s="62">
        <v>0</v>
      </c>
      <c r="G13" s="62">
        <v>246</v>
      </c>
      <c r="H13" s="62">
        <v>58</v>
      </c>
      <c r="I13" s="62">
        <v>10</v>
      </c>
      <c r="J13" s="62">
        <v>5</v>
      </c>
      <c r="K13" s="63">
        <v>8.8000000000000007</v>
      </c>
      <c r="L13" s="62">
        <v>38</v>
      </c>
      <c r="M13" s="62">
        <v>14.7</v>
      </c>
      <c r="N13" s="62">
        <v>31</v>
      </c>
      <c r="O13" s="62">
        <v>1</v>
      </c>
      <c r="P13" s="62">
        <v>10</v>
      </c>
      <c r="Q13" s="62">
        <v>17</v>
      </c>
      <c r="R13" s="62">
        <v>57</v>
      </c>
      <c r="S13" s="68">
        <f t="shared" si="1"/>
        <v>199</v>
      </c>
    </row>
    <row r="14" spans="1:19" s="20" customFormat="1" x14ac:dyDescent="0.3">
      <c r="A14" s="16">
        <v>12</v>
      </c>
      <c r="B14" s="17" t="s">
        <v>257</v>
      </c>
      <c r="C14" s="60">
        <v>39601</v>
      </c>
      <c r="D14" s="61">
        <f t="shared" ca="1" si="0"/>
        <v>15</v>
      </c>
      <c r="E14" s="62">
        <v>4.3499999999999996</v>
      </c>
      <c r="F14" s="62">
        <v>14</v>
      </c>
      <c r="G14" s="62">
        <v>208</v>
      </c>
      <c r="H14" s="62">
        <v>24</v>
      </c>
      <c r="I14" s="62">
        <v>28</v>
      </c>
      <c r="J14" s="62">
        <v>28</v>
      </c>
      <c r="K14" s="63">
        <v>9.1</v>
      </c>
      <c r="L14" s="62">
        <v>32</v>
      </c>
      <c r="M14" s="70">
        <v>14.7</v>
      </c>
      <c r="N14" s="62">
        <v>31</v>
      </c>
      <c r="O14" s="62">
        <v>8</v>
      </c>
      <c r="P14" s="62">
        <v>24</v>
      </c>
      <c r="Q14" s="62">
        <v>18</v>
      </c>
      <c r="R14" s="62">
        <v>59</v>
      </c>
      <c r="S14" s="68">
        <f t="shared" si="1"/>
        <v>212</v>
      </c>
    </row>
    <row r="15" spans="1:19" s="9" customFormat="1" x14ac:dyDescent="0.3">
      <c r="A15" s="5">
        <v>13</v>
      </c>
      <c r="B15" s="21" t="s">
        <v>258</v>
      </c>
      <c r="C15" s="56">
        <v>39821</v>
      </c>
      <c r="D15" s="57">
        <f t="shared" ca="1" si="0"/>
        <v>15</v>
      </c>
      <c r="E15" s="58">
        <v>5.03</v>
      </c>
      <c r="F15" s="58">
        <v>19</v>
      </c>
      <c r="G15" s="58">
        <v>170</v>
      </c>
      <c r="H15" s="58">
        <v>23</v>
      </c>
      <c r="I15" s="58">
        <v>27</v>
      </c>
      <c r="J15" s="58">
        <v>32</v>
      </c>
      <c r="K15" s="59">
        <v>10.199999999999999</v>
      </c>
      <c r="L15" s="58">
        <v>27</v>
      </c>
      <c r="M15" s="58">
        <v>25.1</v>
      </c>
      <c r="N15" s="58">
        <v>0</v>
      </c>
      <c r="O15" s="58">
        <v>9</v>
      </c>
      <c r="P15" s="58">
        <v>18</v>
      </c>
      <c r="Q15" s="58">
        <v>2</v>
      </c>
      <c r="R15" s="58">
        <v>0</v>
      </c>
      <c r="S15" s="68">
        <f t="shared" si="1"/>
        <v>119</v>
      </c>
    </row>
    <row r="16" spans="1:19" s="20" customFormat="1" x14ac:dyDescent="0.3">
      <c r="A16" s="16">
        <v>14</v>
      </c>
      <c r="B16" s="17" t="s">
        <v>263</v>
      </c>
      <c r="C16" s="60">
        <v>39474</v>
      </c>
      <c r="D16" s="61">
        <f t="shared" ca="1" si="0"/>
        <v>16</v>
      </c>
      <c r="E16" s="62">
        <v>6.01</v>
      </c>
      <c r="F16" s="62">
        <v>0</v>
      </c>
      <c r="G16" s="62">
        <v>150</v>
      </c>
      <c r="H16" s="62">
        <v>0</v>
      </c>
      <c r="I16" s="62">
        <v>17</v>
      </c>
      <c r="J16" s="62">
        <v>12</v>
      </c>
      <c r="K16" s="63">
        <v>12.1</v>
      </c>
      <c r="L16" s="62">
        <v>0</v>
      </c>
      <c r="M16" s="62">
        <v>23.4</v>
      </c>
      <c r="N16" s="62">
        <v>0</v>
      </c>
      <c r="O16" s="62">
        <v>3</v>
      </c>
      <c r="P16" s="62">
        <v>14</v>
      </c>
      <c r="Q16" s="62">
        <v>0</v>
      </c>
      <c r="R16" s="62">
        <v>0</v>
      </c>
      <c r="S16" s="68">
        <f t="shared" si="1"/>
        <v>26</v>
      </c>
    </row>
    <row r="17" spans="1:19" s="20" customFormat="1" x14ac:dyDescent="0.3">
      <c r="A17" s="16">
        <v>15</v>
      </c>
      <c r="B17" s="17" t="s">
        <v>260</v>
      </c>
      <c r="C17" s="60">
        <v>39487</v>
      </c>
      <c r="D17" s="61">
        <f t="shared" ref="D17:D18" ca="1" si="2">DATEDIF(C17,TODAY(),"y")</f>
        <v>16</v>
      </c>
      <c r="E17" s="62">
        <v>4.2</v>
      </c>
      <c r="F17" s="62">
        <v>16</v>
      </c>
      <c r="G17" s="62">
        <v>236</v>
      </c>
      <c r="H17" s="62">
        <v>46</v>
      </c>
      <c r="I17" s="62">
        <v>23</v>
      </c>
      <c r="J17" s="62">
        <v>18</v>
      </c>
      <c r="K17" s="63">
        <v>8.9</v>
      </c>
      <c r="L17" s="62">
        <v>32</v>
      </c>
      <c r="M17" s="70">
        <v>15.3</v>
      </c>
      <c r="N17" s="62">
        <v>22</v>
      </c>
      <c r="O17" s="62">
        <v>9</v>
      </c>
      <c r="P17" s="62">
        <v>26</v>
      </c>
      <c r="Q17" s="62">
        <v>10</v>
      </c>
      <c r="R17" s="62">
        <v>26</v>
      </c>
      <c r="S17" s="68">
        <f t="shared" si="1"/>
        <v>186</v>
      </c>
    </row>
    <row r="18" spans="1:19" s="9" customFormat="1" ht="13.5" customHeight="1" x14ac:dyDescent="0.3">
      <c r="A18" s="5">
        <v>14</v>
      </c>
      <c r="B18" s="21" t="s">
        <v>259</v>
      </c>
      <c r="C18" s="56">
        <v>39643</v>
      </c>
      <c r="D18" s="57">
        <f t="shared" ca="1" si="2"/>
        <v>15</v>
      </c>
      <c r="E18" s="58">
        <v>4.32</v>
      </c>
      <c r="F18" s="58">
        <v>29</v>
      </c>
      <c r="G18" s="58">
        <v>195</v>
      </c>
      <c r="H18" s="58">
        <v>35</v>
      </c>
      <c r="I18" s="58">
        <v>37</v>
      </c>
      <c r="J18" s="58">
        <v>58</v>
      </c>
      <c r="K18" s="59">
        <v>9.8000000000000007</v>
      </c>
      <c r="L18" s="58">
        <v>35</v>
      </c>
      <c r="M18" s="58">
        <v>16.899999999999999</v>
      </c>
      <c r="N18" s="58">
        <v>27</v>
      </c>
      <c r="O18" s="58">
        <v>9</v>
      </c>
      <c r="P18" s="58">
        <v>18</v>
      </c>
      <c r="Q18" s="58">
        <v>25</v>
      </c>
      <c r="R18" s="58">
        <v>36</v>
      </c>
      <c r="S18" s="68">
        <f t="shared" si="1"/>
        <v>238</v>
      </c>
    </row>
    <row r="19" spans="1:19" s="9" customFormat="1" x14ac:dyDescent="0.3">
      <c r="A19" s="5">
        <v>16</v>
      </c>
      <c r="B19" s="21" t="s">
        <v>261</v>
      </c>
      <c r="C19" s="56">
        <v>39702</v>
      </c>
      <c r="D19" s="57">
        <f t="shared" ca="1" si="0"/>
        <v>15</v>
      </c>
      <c r="E19" s="58">
        <v>5.2</v>
      </c>
      <c r="F19" s="58">
        <v>13</v>
      </c>
      <c r="G19" s="58">
        <v>182</v>
      </c>
      <c r="H19" s="58">
        <v>29</v>
      </c>
      <c r="I19" s="58">
        <v>28</v>
      </c>
      <c r="J19" s="58">
        <v>35</v>
      </c>
      <c r="K19" s="59">
        <v>10.1</v>
      </c>
      <c r="L19" s="58">
        <v>29</v>
      </c>
      <c r="M19" s="58">
        <v>18.3</v>
      </c>
      <c r="N19" s="58">
        <v>17</v>
      </c>
      <c r="O19" s="58">
        <v>19</v>
      </c>
      <c r="P19" s="58">
        <v>44</v>
      </c>
      <c r="Q19" s="58">
        <v>2</v>
      </c>
      <c r="R19" s="58">
        <v>0</v>
      </c>
      <c r="S19" s="68">
        <f t="shared" si="1"/>
        <v>167</v>
      </c>
    </row>
    <row r="20" spans="1:19" ht="32" x14ac:dyDescent="0.3">
      <c r="R20" s="67" t="s">
        <v>40</v>
      </c>
      <c r="S20" s="68">
        <f>SUM(S4:S19)</f>
        <v>2318</v>
      </c>
    </row>
    <row r="21" spans="1:19" ht="21.5" x14ac:dyDescent="0.3">
      <c r="R21" s="67" t="s">
        <v>41</v>
      </c>
      <c r="S21" s="68">
        <f>AVERAGE(S4:S19)</f>
        <v>144.875</v>
      </c>
    </row>
  </sheetData>
  <mergeCells count="13">
    <mergeCell ref="A2:A3"/>
    <mergeCell ref="B2:B3"/>
    <mergeCell ref="C2:C3"/>
    <mergeCell ref="D2:D3"/>
    <mergeCell ref="E2:F2"/>
    <mergeCell ref="O2:P2"/>
    <mergeCell ref="Q2:R2"/>
    <mergeCell ref="B1:S1"/>
    <mergeCell ref="S2:S3"/>
    <mergeCell ref="M2:N2"/>
    <mergeCell ref="G2:H2"/>
    <mergeCell ref="I2:J2"/>
    <mergeCell ref="K2:L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80" zoomScaleNormal="80" workbookViewId="0">
      <selection activeCell="H21" sqref="H21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8" width="8.7265625" style="2"/>
    <col min="9" max="9" width="9" style="2" bestFit="1" customWidth="1"/>
    <col min="10" max="12" width="8.7265625" style="2"/>
    <col min="13" max="13" width="8.7265625" style="45"/>
    <col min="14" max="16384" width="8.7265625" style="2"/>
  </cols>
  <sheetData>
    <row r="1" spans="1:22" ht="70" customHeight="1" x14ac:dyDescent="0.3">
      <c r="A1" s="1"/>
      <c r="B1" s="82" t="s">
        <v>335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1:22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158</v>
      </c>
      <c r="N2" s="86"/>
      <c r="O2" s="88" t="s">
        <v>240</v>
      </c>
      <c r="P2" s="89"/>
      <c r="Q2" s="86" t="s">
        <v>11</v>
      </c>
      <c r="R2" s="86"/>
      <c r="S2" s="85" t="s">
        <v>12</v>
      </c>
      <c r="T2" s="85"/>
      <c r="U2" s="80" t="s">
        <v>6</v>
      </c>
    </row>
    <row r="3" spans="1:22" x14ac:dyDescent="0.3">
      <c r="A3" s="86"/>
      <c r="B3" s="86"/>
      <c r="C3" s="85"/>
      <c r="D3" s="86"/>
      <c r="E3" s="41" t="s">
        <v>4</v>
      </c>
      <c r="F3" s="41" t="s">
        <v>5</v>
      </c>
      <c r="G3" s="41" t="s">
        <v>4</v>
      </c>
      <c r="H3" s="41" t="s">
        <v>5</v>
      </c>
      <c r="I3" s="41" t="s">
        <v>4</v>
      </c>
      <c r="J3" s="41" t="s">
        <v>5</v>
      </c>
      <c r="K3" s="41" t="s">
        <v>4</v>
      </c>
      <c r="L3" s="41" t="s">
        <v>5</v>
      </c>
      <c r="M3" s="42" t="s">
        <v>4</v>
      </c>
      <c r="N3" s="41" t="s">
        <v>5</v>
      </c>
      <c r="O3" s="41" t="s">
        <v>4</v>
      </c>
      <c r="P3" s="41" t="s">
        <v>5</v>
      </c>
      <c r="Q3" s="41" t="s">
        <v>4</v>
      </c>
      <c r="R3" s="41" t="s">
        <v>5</v>
      </c>
      <c r="S3" s="41" t="s">
        <v>4</v>
      </c>
      <c r="T3" s="41" t="s">
        <v>5</v>
      </c>
      <c r="U3" s="81"/>
    </row>
    <row r="4" spans="1:22" s="9" customFormat="1" ht="12.65" customHeight="1" x14ac:dyDescent="0.3">
      <c r="A4" s="5">
        <v>1</v>
      </c>
      <c r="B4" s="21" t="s">
        <v>264</v>
      </c>
      <c r="C4" s="22">
        <v>39422</v>
      </c>
      <c r="D4" s="8">
        <f t="shared" ref="D4:D12" ca="1" si="0">DATEDIF(C4,TODAY(),"y")</f>
        <v>16</v>
      </c>
      <c r="E4" s="11">
        <v>5.3</v>
      </c>
      <c r="F4" s="11">
        <v>9</v>
      </c>
      <c r="G4" s="11">
        <v>178</v>
      </c>
      <c r="H4" s="11">
        <v>22</v>
      </c>
      <c r="I4" s="11">
        <v>21</v>
      </c>
      <c r="J4" s="11">
        <v>19</v>
      </c>
      <c r="K4" s="11" t="s">
        <v>42</v>
      </c>
      <c r="L4" s="11">
        <v>0</v>
      </c>
      <c r="M4" s="43">
        <v>12.5</v>
      </c>
      <c r="N4" s="11">
        <v>3</v>
      </c>
      <c r="O4" s="11">
        <v>19.600000000000001</v>
      </c>
      <c r="P4" s="11">
        <v>9</v>
      </c>
      <c r="Q4" s="11">
        <v>5</v>
      </c>
      <c r="R4" s="11">
        <v>10</v>
      </c>
      <c r="S4" s="11">
        <v>10</v>
      </c>
      <c r="T4" s="11">
        <v>7</v>
      </c>
      <c r="U4" s="12">
        <f t="shared" ref="U4:U12" si="1">SUM(F4,H4,J4,L4,R4,T4,N4)</f>
        <v>70</v>
      </c>
      <c r="V4" s="4"/>
    </row>
    <row r="5" spans="1:22" s="20" customFormat="1" x14ac:dyDescent="0.3">
      <c r="A5" s="16">
        <v>2</v>
      </c>
      <c r="B5" s="17" t="s">
        <v>265</v>
      </c>
      <c r="C5" s="15">
        <v>39622</v>
      </c>
      <c r="D5" s="18">
        <f t="shared" ca="1" si="0"/>
        <v>15</v>
      </c>
      <c r="E5" s="19">
        <v>9.56</v>
      </c>
      <c r="F5" s="19">
        <v>0</v>
      </c>
      <c r="G5" s="19">
        <v>162</v>
      </c>
      <c r="H5" s="19">
        <v>5</v>
      </c>
      <c r="I5" s="19">
        <v>17</v>
      </c>
      <c r="J5" s="19">
        <v>12</v>
      </c>
      <c r="K5" s="19" t="s">
        <v>42</v>
      </c>
      <c r="L5" s="19">
        <v>0</v>
      </c>
      <c r="M5" s="44">
        <v>16.7</v>
      </c>
      <c r="N5" s="19">
        <v>0</v>
      </c>
      <c r="O5" s="19">
        <v>25.3</v>
      </c>
      <c r="P5" s="19">
        <v>0</v>
      </c>
      <c r="Q5" s="19">
        <v>3</v>
      </c>
      <c r="R5" s="19">
        <v>14</v>
      </c>
      <c r="S5" s="19">
        <v>0</v>
      </c>
      <c r="T5" s="19">
        <v>0</v>
      </c>
      <c r="U5" s="12">
        <f t="shared" si="1"/>
        <v>31</v>
      </c>
      <c r="V5" s="4"/>
    </row>
    <row r="6" spans="1:22" s="9" customFormat="1" ht="12.65" customHeight="1" x14ac:dyDescent="0.3">
      <c r="A6" s="16">
        <v>3</v>
      </c>
      <c r="B6" s="17" t="s">
        <v>266</v>
      </c>
      <c r="C6" s="15">
        <v>39801</v>
      </c>
      <c r="D6" s="18">
        <f t="shared" ca="1" si="0"/>
        <v>15</v>
      </c>
      <c r="E6" s="19">
        <v>5.52</v>
      </c>
      <c r="F6" s="19">
        <v>0</v>
      </c>
      <c r="G6" s="19">
        <v>230</v>
      </c>
      <c r="H6" s="19">
        <v>45</v>
      </c>
      <c r="I6" s="19">
        <v>26</v>
      </c>
      <c r="J6" s="19">
        <v>24</v>
      </c>
      <c r="K6" s="19" t="s">
        <v>42</v>
      </c>
      <c r="L6" s="19">
        <v>0</v>
      </c>
      <c r="M6" s="44">
        <v>11.2</v>
      </c>
      <c r="N6" s="19">
        <v>3</v>
      </c>
      <c r="O6" s="19">
        <v>17.600000000000001</v>
      </c>
      <c r="P6" s="19">
        <v>10</v>
      </c>
      <c r="Q6" s="19">
        <v>0</v>
      </c>
      <c r="R6" s="19">
        <v>8</v>
      </c>
      <c r="S6" s="19">
        <v>3</v>
      </c>
      <c r="T6" s="19">
        <v>7</v>
      </c>
      <c r="U6" s="12">
        <f t="shared" si="1"/>
        <v>87</v>
      </c>
      <c r="V6" s="4"/>
    </row>
    <row r="7" spans="1:22" s="9" customFormat="1" ht="12.65" customHeight="1" x14ac:dyDescent="0.3">
      <c r="A7" s="5">
        <v>4</v>
      </c>
      <c r="B7" s="21" t="s">
        <v>267</v>
      </c>
      <c r="C7" s="22">
        <v>39411</v>
      </c>
      <c r="D7" s="8">
        <f t="shared" ca="1" si="0"/>
        <v>16</v>
      </c>
      <c r="E7" s="11">
        <v>6.32</v>
      </c>
      <c r="F7" s="11">
        <v>0</v>
      </c>
      <c r="G7" s="11">
        <v>177</v>
      </c>
      <c r="H7" s="11">
        <v>21</v>
      </c>
      <c r="I7" s="11">
        <v>20</v>
      </c>
      <c r="J7" s="11">
        <v>17</v>
      </c>
      <c r="K7" s="11" t="s">
        <v>42</v>
      </c>
      <c r="L7" s="11">
        <v>0</v>
      </c>
      <c r="M7" s="43">
        <v>11.2</v>
      </c>
      <c r="N7" s="11">
        <v>16</v>
      </c>
      <c r="O7" s="11">
        <v>20.100000000000001</v>
      </c>
      <c r="P7" s="11">
        <v>7</v>
      </c>
      <c r="Q7" s="11">
        <v>16</v>
      </c>
      <c r="R7" s="11">
        <v>35</v>
      </c>
      <c r="S7" s="11">
        <v>5</v>
      </c>
      <c r="T7" s="11">
        <v>2</v>
      </c>
      <c r="U7" s="12">
        <f t="shared" si="1"/>
        <v>91</v>
      </c>
      <c r="V7" s="4"/>
    </row>
    <row r="8" spans="1:22" s="20" customFormat="1" x14ac:dyDescent="0.3">
      <c r="A8" s="16">
        <v>5</v>
      </c>
      <c r="B8" s="32" t="s">
        <v>268</v>
      </c>
      <c r="C8" s="28">
        <v>39528</v>
      </c>
      <c r="D8" s="18">
        <f t="shared" ca="1" si="0"/>
        <v>16</v>
      </c>
      <c r="E8" s="19">
        <v>7.02</v>
      </c>
      <c r="F8" s="19">
        <v>0</v>
      </c>
      <c r="G8" s="19">
        <v>190</v>
      </c>
      <c r="H8" s="19">
        <v>13</v>
      </c>
      <c r="I8" s="19">
        <v>20</v>
      </c>
      <c r="J8" s="19">
        <v>15</v>
      </c>
      <c r="K8" s="19" t="s">
        <v>42</v>
      </c>
      <c r="L8" s="19">
        <v>0</v>
      </c>
      <c r="M8" s="44">
        <v>11.2</v>
      </c>
      <c r="N8" s="19">
        <v>1</v>
      </c>
      <c r="O8" s="19">
        <v>16.2</v>
      </c>
      <c r="P8" s="19">
        <v>14</v>
      </c>
      <c r="Q8" s="19">
        <v>1</v>
      </c>
      <c r="R8" s="19">
        <v>10</v>
      </c>
      <c r="S8" s="19">
        <v>2</v>
      </c>
      <c r="T8" s="19">
        <v>1</v>
      </c>
      <c r="U8" s="12">
        <f t="shared" si="1"/>
        <v>40</v>
      </c>
      <c r="V8" s="4"/>
    </row>
    <row r="9" spans="1:22" s="9" customFormat="1" ht="12.65" customHeight="1" x14ac:dyDescent="0.3">
      <c r="A9" s="5">
        <v>6</v>
      </c>
      <c r="B9" s="21" t="s">
        <v>269</v>
      </c>
      <c r="C9" s="22">
        <v>39736</v>
      </c>
      <c r="D9" s="8">
        <f t="shared" ca="1" si="0"/>
        <v>15</v>
      </c>
      <c r="E9" s="11">
        <v>4.46</v>
      </c>
      <c r="F9" s="11">
        <v>25</v>
      </c>
      <c r="G9" s="11">
        <v>204</v>
      </c>
      <c r="H9" s="11">
        <v>44</v>
      </c>
      <c r="I9" s="11">
        <v>33</v>
      </c>
      <c r="J9" s="11">
        <v>50</v>
      </c>
      <c r="K9" s="11" t="s">
        <v>42</v>
      </c>
      <c r="L9" s="11">
        <v>0</v>
      </c>
      <c r="M9" s="43">
        <v>11.1</v>
      </c>
      <c r="N9" s="11">
        <v>15</v>
      </c>
      <c r="O9" s="11">
        <v>16.899999999999999</v>
      </c>
      <c r="P9" s="11">
        <v>27</v>
      </c>
      <c r="Q9" s="11">
        <v>15</v>
      </c>
      <c r="R9" s="11">
        <v>32</v>
      </c>
      <c r="S9" s="11">
        <v>30</v>
      </c>
      <c r="T9" s="11">
        <v>47</v>
      </c>
      <c r="U9" s="12">
        <f t="shared" si="1"/>
        <v>213</v>
      </c>
      <c r="V9" s="4"/>
    </row>
    <row r="10" spans="1:22" s="9" customFormat="1" ht="12.65" customHeight="1" x14ac:dyDescent="0.3">
      <c r="A10" s="5">
        <v>7</v>
      </c>
      <c r="B10" s="21" t="s">
        <v>270</v>
      </c>
      <c r="C10" s="22">
        <v>39617</v>
      </c>
      <c r="D10" s="8">
        <f t="shared" ca="1" si="0"/>
        <v>15</v>
      </c>
      <c r="E10" s="11">
        <v>8.09</v>
      </c>
      <c r="F10" s="11">
        <v>0</v>
      </c>
      <c r="G10" s="11">
        <v>123</v>
      </c>
      <c r="H10" s="11">
        <v>3</v>
      </c>
      <c r="I10" s="11">
        <v>9</v>
      </c>
      <c r="J10" s="11">
        <v>6</v>
      </c>
      <c r="K10" s="11" t="s">
        <v>42</v>
      </c>
      <c r="L10" s="11">
        <v>0</v>
      </c>
      <c r="M10" s="43">
        <v>14.5</v>
      </c>
      <c r="N10" s="11">
        <v>0</v>
      </c>
      <c r="O10" s="11">
        <v>26.8</v>
      </c>
      <c r="P10" s="11">
        <v>0</v>
      </c>
      <c r="Q10" s="11">
        <v>-5</v>
      </c>
      <c r="R10" s="11">
        <v>0</v>
      </c>
      <c r="S10" s="11">
        <v>0</v>
      </c>
      <c r="T10" s="11">
        <v>0</v>
      </c>
      <c r="U10" s="12">
        <f t="shared" si="1"/>
        <v>9</v>
      </c>
      <c r="V10" s="4"/>
    </row>
    <row r="11" spans="1:22" s="20" customFormat="1" x14ac:dyDescent="0.3">
      <c r="A11" s="16">
        <v>8</v>
      </c>
      <c r="B11" s="17" t="s">
        <v>271</v>
      </c>
      <c r="C11" s="15">
        <v>39457</v>
      </c>
      <c r="D11" s="18">
        <f t="shared" ca="1" si="0"/>
        <v>16</v>
      </c>
      <c r="E11" s="19">
        <v>4.3</v>
      </c>
      <c r="F11" s="19">
        <v>14</v>
      </c>
      <c r="G11" s="19">
        <v>160</v>
      </c>
      <c r="H11" s="19">
        <v>2</v>
      </c>
      <c r="I11" s="19">
        <v>25</v>
      </c>
      <c r="J11" s="19">
        <v>22</v>
      </c>
      <c r="K11" s="19" t="s">
        <v>42</v>
      </c>
      <c r="L11" s="19">
        <v>0</v>
      </c>
      <c r="M11" s="44">
        <v>8.9</v>
      </c>
      <c r="N11" s="19">
        <v>32</v>
      </c>
      <c r="O11" s="19">
        <v>15.5</v>
      </c>
      <c r="P11" s="19">
        <v>20</v>
      </c>
      <c r="Q11" s="19">
        <v>0</v>
      </c>
      <c r="R11" s="19">
        <v>8</v>
      </c>
      <c r="S11" s="19">
        <v>5</v>
      </c>
      <c r="T11" s="19">
        <v>10</v>
      </c>
      <c r="U11" s="12">
        <f t="shared" si="1"/>
        <v>88</v>
      </c>
      <c r="V11" s="4"/>
    </row>
    <row r="12" spans="1:22" s="20" customFormat="1" x14ac:dyDescent="0.3">
      <c r="A12" s="16">
        <v>9</v>
      </c>
      <c r="B12" s="17" t="s">
        <v>262</v>
      </c>
      <c r="C12" s="15">
        <v>38493</v>
      </c>
      <c r="D12" s="18">
        <f t="shared" ca="1" si="0"/>
        <v>18</v>
      </c>
      <c r="E12" s="16">
        <v>4.1500000000000004</v>
      </c>
      <c r="F12" s="16">
        <v>15</v>
      </c>
      <c r="G12" s="16">
        <v>212</v>
      </c>
      <c r="H12" s="16">
        <v>21</v>
      </c>
      <c r="I12" s="16">
        <v>25</v>
      </c>
      <c r="J12" s="16">
        <v>20</v>
      </c>
      <c r="K12" s="16" t="s">
        <v>42</v>
      </c>
      <c r="L12" s="16">
        <v>0</v>
      </c>
      <c r="M12" s="44">
        <v>10.5</v>
      </c>
      <c r="N12" s="16">
        <v>4</v>
      </c>
      <c r="O12" s="16">
        <v>19.600000000000001</v>
      </c>
      <c r="P12" s="16">
        <v>0</v>
      </c>
      <c r="Q12" s="16">
        <v>5</v>
      </c>
      <c r="R12" s="16">
        <v>16</v>
      </c>
      <c r="S12" s="16">
        <v>10</v>
      </c>
      <c r="T12" s="16">
        <v>22</v>
      </c>
      <c r="U12" s="74">
        <f t="shared" si="1"/>
        <v>98</v>
      </c>
      <c r="V12" s="4"/>
    </row>
    <row r="13" spans="1:22" ht="32" x14ac:dyDescent="0.3">
      <c r="T13" s="67" t="s">
        <v>40</v>
      </c>
      <c r="U13" s="68">
        <f>SUM(U4:U12)</f>
        <v>727</v>
      </c>
    </row>
    <row r="14" spans="1:22" ht="21.5" x14ac:dyDescent="0.3">
      <c r="T14" s="67" t="s">
        <v>41</v>
      </c>
      <c r="U14" s="68">
        <f>AVERAGE(U4:U12)</f>
        <v>80.777777777777771</v>
      </c>
    </row>
  </sheetData>
  <mergeCells count="14">
    <mergeCell ref="A2:A3"/>
    <mergeCell ref="B2:B3"/>
    <mergeCell ref="C2:C3"/>
    <mergeCell ref="D2:D3"/>
    <mergeCell ref="E2:F2"/>
    <mergeCell ref="O2:P2"/>
    <mergeCell ref="Q2:R2"/>
    <mergeCell ref="S2:T2"/>
    <mergeCell ref="U2:U3"/>
    <mergeCell ref="B1:U1"/>
    <mergeCell ref="G2:H2"/>
    <mergeCell ref="I2:J2"/>
    <mergeCell ref="K2:L2"/>
    <mergeCell ref="M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90" zoomScaleNormal="90" workbookViewId="0">
      <selection activeCell="D16" sqref="D16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8" width="8.7265625" style="2"/>
    <col min="9" max="9" width="9" style="2" bestFit="1" customWidth="1"/>
    <col min="10" max="10" width="8.7265625" style="2"/>
    <col min="11" max="11" width="8.7265625" style="45"/>
    <col min="12" max="18" width="8.7265625" style="2"/>
    <col min="19" max="19" width="10.1796875" style="2" customWidth="1"/>
    <col min="20" max="16384" width="8.7265625" style="2"/>
  </cols>
  <sheetData>
    <row r="1" spans="1:19" ht="70" customHeight="1" x14ac:dyDescent="0.3">
      <c r="A1" s="1"/>
      <c r="B1" s="82" t="s">
        <v>336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99" t="s">
        <v>9</v>
      </c>
      <c r="J2" s="100"/>
      <c r="K2" s="86" t="s">
        <v>158</v>
      </c>
      <c r="L2" s="86"/>
      <c r="M2" s="88" t="s">
        <v>240</v>
      </c>
      <c r="N2" s="89"/>
      <c r="O2" s="86" t="s">
        <v>11</v>
      </c>
      <c r="P2" s="86"/>
      <c r="Q2" s="85" t="s">
        <v>12</v>
      </c>
      <c r="R2" s="85"/>
      <c r="S2" s="80" t="s">
        <v>6</v>
      </c>
    </row>
    <row r="3" spans="1:19" x14ac:dyDescent="0.3">
      <c r="A3" s="86"/>
      <c r="B3" s="86"/>
      <c r="C3" s="85"/>
      <c r="D3" s="86"/>
      <c r="E3" s="50" t="s">
        <v>273</v>
      </c>
      <c r="F3" s="50" t="s">
        <v>5</v>
      </c>
      <c r="G3" s="50" t="s">
        <v>4</v>
      </c>
      <c r="H3" s="50" t="s">
        <v>5</v>
      </c>
      <c r="I3" s="50" t="s">
        <v>4</v>
      </c>
      <c r="J3" s="50" t="s">
        <v>5</v>
      </c>
      <c r="K3" s="42" t="s">
        <v>4</v>
      </c>
      <c r="L3" s="50" t="s">
        <v>5</v>
      </c>
      <c r="M3" s="50" t="s">
        <v>4</v>
      </c>
      <c r="N3" s="50" t="s">
        <v>5</v>
      </c>
      <c r="O3" s="50" t="s">
        <v>4</v>
      </c>
      <c r="P3" s="50" t="s">
        <v>5</v>
      </c>
      <c r="Q3" s="50" t="s">
        <v>4</v>
      </c>
      <c r="R3" s="50" t="s">
        <v>5</v>
      </c>
      <c r="S3" s="81"/>
    </row>
    <row r="4" spans="1:19" s="9" customFormat="1" ht="12.65" customHeight="1" x14ac:dyDescent="0.3">
      <c r="A4" s="5">
        <v>1</v>
      </c>
      <c r="B4" s="21" t="s">
        <v>274</v>
      </c>
      <c r="C4" s="22">
        <v>39256</v>
      </c>
      <c r="D4" s="8">
        <f t="shared" ref="D4:D11" ca="1" si="0">DATEDIF(C4,TODAY(),"y")</f>
        <v>16</v>
      </c>
      <c r="E4" s="47">
        <v>5.18</v>
      </c>
      <c r="F4" s="11">
        <v>12</v>
      </c>
      <c r="G4" s="11">
        <v>155</v>
      </c>
      <c r="H4" s="11">
        <v>10</v>
      </c>
      <c r="I4" s="11">
        <v>25</v>
      </c>
      <c r="J4" s="11">
        <v>27</v>
      </c>
      <c r="K4" s="43">
        <v>14.7</v>
      </c>
      <c r="L4" s="11">
        <v>0</v>
      </c>
      <c r="M4" s="11">
        <v>18.7</v>
      </c>
      <c r="N4" s="11">
        <v>13</v>
      </c>
      <c r="O4" s="11">
        <v>12</v>
      </c>
      <c r="P4" s="11">
        <v>24</v>
      </c>
      <c r="Q4" s="11">
        <v>6</v>
      </c>
      <c r="R4" s="11">
        <v>3</v>
      </c>
      <c r="S4" s="12">
        <f>SUM(F4,H4,J4,L4,N4,P4,R4)</f>
        <v>89</v>
      </c>
    </row>
    <row r="5" spans="1:19" s="20" customFormat="1" x14ac:dyDescent="0.3">
      <c r="A5" s="5">
        <v>2</v>
      </c>
      <c r="B5" s="21" t="s">
        <v>275</v>
      </c>
      <c r="C5" s="22">
        <v>39217</v>
      </c>
      <c r="D5" s="8">
        <f t="shared" ca="1" si="0"/>
        <v>16</v>
      </c>
      <c r="E5" s="47">
        <v>4.34</v>
      </c>
      <c r="F5" s="11">
        <v>25</v>
      </c>
      <c r="G5" s="11">
        <v>200</v>
      </c>
      <c r="H5" s="11">
        <v>33</v>
      </c>
      <c r="I5" s="11">
        <v>32</v>
      </c>
      <c r="J5" s="11">
        <v>47</v>
      </c>
      <c r="K5" s="43">
        <v>8.9</v>
      </c>
      <c r="L5" s="11">
        <v>54</v>
      </c>
      <c r="M5" s="11">
        <v>14.7</v>
      </c>
      <c r="N5" s="11">
        <v>53</v>
      </c>
      <c r="O5" s="11">
        <v>16</v>
      </c>
      <c r="P5" s="11">
        <v>35</v>
      </c>
      <c r="Q5" s="11">
        <v>25</v>
      </c>
      <c r="R5" s="11">
        <v>34</v>
      </c>
      <c r="S5" s="12">
        <f t="shared" ref="S5:S11" si="1">SUM(F5,H5,J5,L5,N5,P5,R5)</f>
        <v>281</v>
      </c>
    </row>
    <row r="6" spans="1:19" s="9" customFormat="1" ht="12.65" customHeight="1" x14ac:dyDescent="0.3">
      <c r="A6" s="16">
        <v>3</v>
      </c>
      <c r="B6" s="17" t="s">
        <v>276</v>
      </c>
      <c r="C6" s="15">
        <v>39290</v>
      </c>
      <c r="D6" s="18">
        <f t="shared" ca="1" si="0"/>
        <v>16</v>
      </c>
      <c r="E6" s="48">
        <v>4.5</v>
      </c>
      <c r="F6" s="19">
        <v>9</v>
      </c>
      <c r="G6" s="19">
        <v>194</v>
      </c>
      <c r="H6" s="19">
        <v>15</v>
      </c>
      <c r="I6" s="19">
        <v>29</v>
      </c>
      <c r="J6" s="19">
        <v>30</v>
      </c>
      <c r="K6" s="44">
        <v>12.2</v>
      </c>
      <c r="L6" s="19">
        <v>0</v>
      </c>
      <c r="M6" s="19">
        <v>16.5</v>
      </c>
      <c r="N6" s="19">
        <v>12</v>
      </c>
      <c r="O6" s="19">
        <v>7</v>
      </c>
      <c r="P6" s="19">
        <v>22</v>
      </c>
      <c r="Q6" s="19">
        <v>17</v>
      </c>
      <c r="R6" s="19">
        <v>54</v>
      </c>
      <c r="S6" s="12">
        <f t="shared" si="1"/>
        <v>142</v>
      </c>
    </row>
    <row r="7" spans="1:19" s="9" customFormat="1" ht="12.65" customHeight="1" x14ac:dyDescent="0.3">
      <c r="A7" s="16">
        <v>4</v>
      </c>
      <c r="B7" s="17" t="s">
        <v>277</v>
      </c>
      <c r="C7" s="15">
        <v>39038</v>
      </c>
      <c r="D7" s="18">
        <f t="shared" ca="1" si="0"/>
        <v>17</v>
      </c>
      <c r="E7" s="48">
        <v>3.42</v>
      </c>
      <c r="F7" s="19">
        <v>27</v>
      </c>
      <c r="G7" s="19">
        <v>257</v>
      </c>
      <c r="H7" s="19">
        <v>61</v>
      </c>
      <c r="I7" s="19">
        <v>30</v>
      </c>
      <c r="J7" s="19">
        <v>30</v>
      </c>
      <c r="K7" s="44">
        <v>8.3000000000000007</v>
      </c>
      <c r="L7" s="19">
        <v>44</v>
      </c>
      <c r="M7" s="19">
        <v>13</v>
      </c>
      <c r="N7" s="19">
        <v>50</v>
      </c>
      <c r="O7" s="19">
        <v>16</v>
      </c>
      <c r="P7" s="19">
        <v>41</v>
      </c>
      <c r="Q7" s="19">
        <v>18</v>
      </c>
      <c r="R7" s="19">
        <v>54</v>
      </c>
      <c r="S7" s="12">
        <f t="shared" si="1"/>
        <v>307</v>
      </c>
    </row>
    <row r="8" spans="1:19" s="20" customFormat="1" x14ac:dyDescent="0.3">
      <c r="A8" s="5">
        <v>5</v>
      </c>
      <c r="B8" s="34" t="s">
        <v>278</v>
      </c>
      <c r="C8" s="30">
        <v>38995</v>
      </c>
      <c r="D8" s="8">
        <f t="shared" ca="1" si="0"/>
        <v>17</v>
      </c>
      <c r="E8" s="47">
        <v>4.1900000000000004</v>
      </c>
      <c r="F8" s="11">
        <v>31</v>
      </c>
      <c r="G8" s="11">
        <v>188</v>
      </c>
      <c r="H8" s="11">
        <v>27</v>
      </c>
      <c r="I8" s="11">
        <v>31</v>
      </c>
      <c r="J8" s="11">
        <v>41</v>
      </c>
      <c r="K8" s="43">
        <v>9.8000000000000007</v>
      </c>
      <c r="L8" s="11">
        <v>33</v>
      </c>
      <c r="M8" s="11">
        <v>16.2</v>
      </c>
      <c r="N8" s="11">
        <v>32</v>
      </c>
      <c r="O8" s="11">
        <v>14</v>
      </c>
      <c r="P8" s="11">
        <v>29</v>
      </c>
      <c r="Q8" s="11">
        <v>17</v>
      </c>
      <c r="R8" s="11">
        <v>18</v>
      </c>
      <c r="S8" s="12">
        <f t="shared" si="1"/>
        <v>211</v>
      </c>
    </row>
    <row r="9" spans="1:19" s="9" customFormat="1" ht="12.65" customHeight="1" x14ac:dyDescent="0.3">
      <c r="A9" s="5">
        <v>6</v>
      </c>
      <c r="B9" s="21" t="s">
        <v>279</v>
      </c>
      <c r="C9" s="22">
        <v>39181</v>
      </c>
      <c r="D9" s="8">
        <f t="shared" ca="1" si="0"/>
        <v>17</v>
      </c>
      <c r="E9" s="47">
        <v>5.28</v>
      </c>
      <c r="F9" s="11">
        <v>9</v>
      </c>
      <c r="G9" s="11">
        <v>176</v>
      </c>
      <c r="H9" s="11">
        <v>21</v>
      </c>
      <c r="I9" s="11">
        <v>26</v>
      </c>
      <c r="J9" s="11">
        <v>28</v>
      </c>
      <c r="K9" s="43">
        <v>15.1</v>
      </c>
      <c r="L9" s="11">
        <v>0</v>
      </c>
      <c r="M9" s="11">
        <v>18.100000000000001</v>
      </c>
      <c r="N9" s="11">
        <v>16</v>
      </c>
      <c r="O9" s="11">
        <v>15</v>
      </c>
      <c r="P9" s="11">
        <v>32</v>
      </c>
      <c r="Q9" s="11">
        <v>16</v>
      </c>
      <c r="R9" s="11">
        <v>16</v>
      </c>
      <c r="S9" s="12">
        <f t="shared" si="1"/>
        <v>122</v>
      </c>
    </row>
    <row r="10" spans="1:19" s="9" customFormat="1" ht="12.65" customHeight="1" x14ac:dyDescent="0.3">
      <c r="A10" s="5">
        <v>7</v>
      </c>
      <c r="B10" s="21" t="s">
        <v>280</v>
      </c>
      <c r="C10" s="22">
        <v>39174</v>
      </c>
      <c r="D10" s="8">
        <f t="shared" ca="1" si="0"/>
        <v>17</v>
      </c>
      <c r="E10" s="47">
        <v>5.46</v>
      </c>
      <c r="F10" s="11">
        <v>5</v>
      </c>
      <c r="G10" s="11">
        <v>146</v>
      </c>
      <c r="H10" s="11">
        <v>6</v>
      </c>
      <c r="I10" s="11">
        <v>23</v>
      </c>
      <c r="J10" s="11">
        <v>22</v>
      </c>
      <c r="K10" s="43">
        <v>11.7</v>
      </c>
      <c r="L10" s="11">
        <v>11</v>
      </c>
      <c r="M10" s="11">
        <v>18.5</v>
      </c>
      <c r="N10" s="11">
        <v>14</v>
      </c>
      <c r="O10" s="11">
        <v>7</v>
      </c>
      <c r="P10" s="11">
        <v>14</v>
      </c>
      <c r="Q10" s="11">
        <v>12</v>
      </c>
      <c r="R10" s="11">
        <v>9</v>
      </c>
      <c r="S10" s="12">
        <f t="shared" si="1"/>
        <v>81</v>
      </c>
    </row>
    <row r="11" spans="1:19" s="20" customFormat="1" x14ac:dyDescent="0.3">
      <c r="A11" s="5">
        <v>8</v>
      </c>
      <c r="B11" s="21" t="s">
        <v>281</v>
      </c>
      <c r="C11" s="22">
        <v>39266</v>
      </c>
      <c r="D11" s="8">
        <f t="shared" ca="1" si="0"/>
        <v>16</v>
      </c>
      <c r="E11" s="47">
        <v>5.1100000000000003</v>
      </c>
      <c r="F11" s="11">
        <v>14</v>
      </c>
      <c r="G11" s="11">
        <v>178</v>
      </c>
      <c r="H11" s="11">
        <v>22</v>
      </c>
      <c r="I11" s="11">
        <v>30</v>
      </c>
      <c r="J11" s="11">
        <v>41</v>
      </c>
      <c r="K11" s="43">
        <v>9.9</v>
      </c>
      <c r="L11" s="11">
        <v>31</v>
      </c>
      <c r="M11" s="11">
        <v>15.8</v>
      </c>
      <c r="N11" s="11">
        <v>40</v>
      </c>
      <c r="O11" s="11">
        <v>30</v>
      </c>
      <c r="P11" s="11">
        <v>65</v>
      </c>
      <c r="Q11" s="11">
        <v>25</v>
      </c>
      <c r="R11" s="11">
        <v>34</v>
      </c>
      <c r="S11" s="12">
        <f t="shared" si="1"/>
        <v>247</v>
      </c>
    </row>
    <row r="12" spans="1:19" ht="39" x14ac:dyDescent="0.3">
      <c r="R12" s="14" t="s">
        <v>40</v>
      </c>
      <c r="S12" s="12">
        <f>SUM(S6:S11)</f>
        <v>1110</v>
      </c>
    </row>
    <row r="13" spans="1:19" ht="26" x14ac:dyDescent="0.3">
      <c r="R13" s="14" t="s">
        <v>41</v>
      </c>
      <c r="S13" s="12">
        <f>AVERAGE(S4:S11)</f>
        <v>185</v>
      </c>
    </row>
  </sheetData>
  <mergeCells count="13">
    <mergeCell ref="A2:A3"/>
    <mergeCell ref="B2:B3"/>
    <mergeCell ref="C2:C3"/>
    <mergeCell ref="D2:D3"/>
    <mergeCell ref="E2:F2"/>
    <mergeCell ref="M2:N2"/>
    <mergeCell ref="O2:P2"/>
    <mergeCell ref="Q2:R2"/>
    <mergeCell ref="S2:S3"/>
    <mergeCell ref="B1:S1"/>
    <mergeCell ref="G2:H2"/>
    <mergeCell ref="I2:J2"/>
    <mergeCell ref="K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90" zoomScaleNormal="90" workbookViewId="0">
      <selection activeCell="F17" sqref="F17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1" width="8.7265625" style="2"/>
    <col min="12" max="14" width="8.54296875" style="2" customWidth="1"/>
    <col min="15" max="16384" width="8.7265625" style="2"/>
  </cols>
  <sheetData>
    <row r="1" spans="1:19" ht="70" customHeight="1" x14ac:dyDescent="0.3">
      <c r="A1" s="1"/>
      <c r="B1" s="82" t="s">
        <v>337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41.5" customHeight="1" x14ac:dyDescent="0.3">
      <c r="A2" s="87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158</v>
      </c>
      <c r="L2" s="86"/>
      <c r="M2" s="88" t="s">
        <v>240</v>
      </c>
      <c r="N2" s="89"/>
      <c r="O2" s="86" t="s">
        <v>11</v>
      </c>
      <c r="P2" s="86"/>
      <c r="Q2" s="85" t="s">
        <v>12</v>
      </c>
      <c r="R2" s="85"/>
      <c r="S2" s="80" t="s">
        <v>6</v>
      </c>
    </row>
    <row r="3" spans="1:19" x14ac:dyDescent="0.3">
      <c r="A3" s="87"/>
      <c r="B3" s="86"/>
      <c r="C3" s="85"/>
      <c r="D3" s="86"/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5</v>
      </c>
      <c r="M3" s="4"/>
      <c r="N3" s="4"/>
      <c r="O3" s="4" t="s">
        <v>4</v>
      </c>
      <c r="P3" s="4" t="s">
        <v>5</v>
      </c>
      <c r="Q3" s="4" t="s">
        <v>4</v>
      </c>
      <c r="R3" s="4" t="s">
        <v>5</v>
      </c>
      <c r="S3" s="81"/>
    </row>
    <row r="4" spans="1:19" s="9" customFormat="1" x14ac:dyDescent="0.3">
      <c r="A4" s="5">
        <v>1</v>
      </c>
      <c r="B4" s="6" t="s">
        <v>241</v>
      </c>
      <c r="C4" s="7">
        <v>38987</v>
      </c>
      <c r="D4" s="8">
        <f t="shared" ref="D4:D9" ca="1" si="0">DATEDIF(C4,TODAY(),"y")</f>
        <v>17</v>
      </c>
      <c r="E4" s="47" t="s">
        <v>42</v>
      </c>
      <c r="F4" s="11">
        <v>0</v>
      </c>
      <c r="G4" s="11" t="s">
        <v>42</v>
      </c>
      <c r="H4" s="11">
        <v>0</v>
      </c>
      <c r="I4" s="11" t="s">
        <v>42</v>
      </c>
      <c r="J4" s="11">
        <v>0</v>
      </c>
      <c r="K4" s="11" t="s">
        <v>42</v>
      </c>
      <c r="L4" s="11">
        <v>0</v>
      </c>
      <c r="M4" s="11" t="s">
        <v>42</v>
      </c>
      <c r="N4" s="11">
        <v>0</v>
      </c>
      <c r="O4" s="11">
        <v>20</v>
      </c>
      <c r="P4" s="11">
        <v>47</v>
      </c>
      <c r="Q4" s="11" t="s">
        <v>42</v>
      </c>
      <c r="R4" s="11">
        <v>0</v>
      </c>
      <c r="S4" s="12">
        <f t="shared" ref="S4:S9" si="1">SUM(F4,H4,J4,L4,P4,R4)</f>
        <v>47</v>
      </c>
    </row>
    <row r="5" spans="1:19" s="20" customFormat="1" x14ac:dyDescent="0.3">
      <c r="A5" s="16">
        <v>2</v>
      </c>
      <c r="B5" s="39" t="s">
        <v>242</v>
      </c>
      <c r="C5" s="40">
        <v>38925</v>
      </c>
      <c r="D5" s="18">
        <f t="shared" ca="1" si="0"/>
        <v>17</v>
      </c>
      <c r="E5" s="48">
        <v>3.46</v>
      </c>
      <c r="F5" s="19">
        <v>25</v>
      </c>
      <c r="G5" s="19">
        <v>262</v>
      </c>
      <c r="H5" s="19">
        <v>64</v>
      </c>
      <c r="I5" s="19">
        <v>32</v>
      </c>
      <c r="J5" s="19">
        <v>34</v>
      </c>
      <c r="K5" s="19">
        <v>8.4</v>
      </c>
      <c r="L5" s="48">
        <v>41</v>
      </c>
      <c r="M5" s="48">
        <v>14</v>
      </c>
      <c r="N5" s="19">
        <v>27</v>
      </c>
      <c r="O5" s="19">
        <v>17</v>
      </c>
      <c r="P5" s="19">
        <v>44</v>
      </c>
      <c r="Q5" s="19">
        <v>17</v>
      </c>
      <c r="R5" s="19">
        <v>50</v>
      </c>
      <c r="S5" s="12">
        <f t="shared" si="1"/>
        <v>258</v>
      </c>
    </row>
    <row r="6" spans="1:19" s="9" customFormat="1" x14ac:dyDescent="0.3">
      <c r="A6" s="5">
        <v>3</v>
      </c>
      <c r="B6" s="6" t="s">
        <v>243</v>
      </c>
      <c r="C6" s="7">
        <v>38888</v>
      </c>
      <c r="D6" s="8">
        <f t="shared" ca="1" si="0"/>
        <v>17</v>
      </c>
      <c r="E6" s="47">
        <v>5.55</v>
      </c>
      <c r="F6" s="11">
        <v>3</v>
      </c>
      <c r="G6" s="11">
        <v>140</v>
      </c>
      <c r="H6" s="11">
        <v>4</v>
      </c>
      <c r="I6" s="11">
        <v>23</v>
      </c>
      <c r="J6" s="11">
        <v>22</v>
      </c>
      <c r="K6" s="11">
        <v>11.2</v>
      </c>
      <c r="L6" s="11">
        <v>16</v>
      </c>
      <c r="M6" s="11">
        <v>18.399999999999999</v>
      </c>
      <c r="N6" s="11">
        <v>15</v>
      </c>
      <c r="O6" s="11">
        <v>20</v>
      </c>
      <c r="P6" s="11">
        <v>47</v>
      </c>
      <c r="Q6" s="11">
        <v>24</v>
      </c>
      <c r="R6" s="11">
        <v>32</v>
      </c>
      <c r="S6" s="12">
        <f t="shared" si="1"/>
        <v>124</v>
      </c>
    </row>
    <row r="7" spans="1:19" s="9" customFormat="1" x14ac:dyDescent="0.3">
      <c r="A7" s="5">
        <v>4</v>
      </c>
      <c r="B7" s="6" t="s">
        <v>244</v>
      </c>
      <c r="C7" s="7">
        <v>39086</v>
      </c>
      <c r="D7" s="8">
        <f t="shared" ca="1" si="0"/>
        <v>17</v>
      </c>
      <c r="E7" s="47">
        <v>5.24</v>
      </c>
      <c r="F7" s="11">
        <v>10</v>
      </c>
      <c r="G7" s="11">
        <v>141</v>
      </c>
      <c r="H7" s="11">
        <v>4</v>
      </c>
      <c r="I7" s="11">
        <v>17</v>
      </c>
      <c r="J7" s="11">
        <v>13</v>
      </c>
      <c r="K7" s="11">
        <v>11.5</v>
      </c>
      <c r="L7" s="11">
        <v>13</v>
      </c>
      <c r="M7" s="11">
        <v>19.2</v>
      </c>
      <c r="N7" s="11">
        <v>11</v>
      </c>
      <c r="O7" s="11">
        <v>12</v>
      </c>
      <c r="P7" s="11">
        <v>24</v>
      </c>
      <c r="Q7" s="11">
        <v>12</v>
      </c>
      <c r="R7" s="11">
        <v>9</v>
      </c>
      <c r="S7" s="12">
        <f t="shared" si="1"/>
        <v>73</v>
      </c>
    </row>
    <row r="8" spans="1:19" s="20" customFormat="1" x14ac:dyDescent="0.3">
      <c r="A8" s="16">
        <v>5</v>
      </c>
      <c r="B8" s="46" t="s">
        <v>245</v>
      </c>
      <c r="C8" s="40">
        <v>39076</v>
      </c>
      <c r="D8" s="18">
        <f t="shared" ca="1" si="0"/>
        <v>17</v>
      </c>
      <c r="E8" s="48">
        <v>3.25</v>
      </c>
      <c r="F8" s="19">
        <v>37</v>
      </c>
      <c r="G8" s="19">
        <v>260</v>
      </c>
      <c r="H8" s="19">
        <v>63</v>
      </c>
      <c r="I8" s="19">
        <v>34</v>
      </c>
      <c r="J8" s="19">
        <v>38</v>
      </c>
      <c r="K8" s="19">
        <v>7.7</v>
      </c>
      <c r="L8" s="19">
        <v>58</v>
      </c>
      <c r="M8" s="19">
        <v>12.9</v>
      </c>
      <c r="N8" s="19">
        <v>52</v>
      </c>
      <c r="O8" s="19">
        <v>12</v>
      </c>
      <c r="P8" s="19">
        <v>30</v>
      </c>
      <c r="Q8" s="19">
        <v>15</v>
      </c>
      <c r="R8" s="19">
        <v>42</v>
      </c>
      <c r="S8" s="12">
        <f t="shared" si="1"/>
        <v>268</v>
      </c>
    </row>
    <row r="9" spans="1:19" s="9" customFormat="1" x14ac:dyDescent="0.3">
      <c r="A9" s="5">
        <v>6</v>
      </c>
      <c r="B9" s="6" t="s">
        <v>246</v>
      </c>
      <c r="C9" s="7">
        <v>38699</v>
      </c>
      <c r="D9" s="8">
        <f t="shared" ca="1" si="0"/>
        <v>18</v>
      </c>
      <c r="E9" s="47">
        <v>5.12</v>
      </c>
      <c r="F9" s="11">
        <v>13</v>
      </c>
      <c r="G9" s="11">
        <v>185</v>
      </c>
      <c r="H9" s="11">
        <v>25</v>
      </c>
      <c r="I9" s="11">
        <v>23</v>
      </c>
      <c r="J9" s="11">
        <v>22</v>
      </c>
      <c r="K9" s="11">
        <v>11.7</v>
      </c>
      <c r="L9" s="11">
        <v>11</v>
      </c>
      <c r="M9" s="11">
        <v>17.7</v>
      </c>
      <c r="N9" s="11">
        <v>18</v>
      </c>
      <c r="O9" s="11">
        <v>8</v>
      </c>
      <c r="P9" s="11">
        <v>16</v>
      </c>
      <c r="Q9" s="11">
        <v>15</v>
      </c>
      <c r="R9" s="11">
        <v>14</v>
      </c>
      <c r="S9" s="12">
        <f t="shared" si="1"/>
        <v>101</v>
      </c>
    </row>
    <row r="10" spans="1:19" ht="39" x14ac:dyDescent="0.3">
      <c r="E10" s="13"/>
      <c r="F10" s="13" t="s">
        <v>272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 t="s">
        <v>40</v>
      </c>
      <c r="S10" s="12">
        <f>SUM(S4:S9)</f>
        <v>871</v>
      </c>
    </row>
    <row r="11" spans="1:19" ht="26" x14ac:dyDescent="0.3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 t="s">
        <v>41</v>
      </c>
      <c r="S11" s="12">
        <f>AVERAGE(S4:S9)</f>
        <v>145.16666666666666</v>
      </c>
    </row>
    <row r="12" spans="1:19" x14ac:dyDescent="0.3">
      <c r="K12" s="49"/>
    </row>
  </sheetData>
  <mergeCells count="13">
    <mergeCell ref="Q2:R2"/>
    <mergeCell ref="S2:S3"/>
    <mergeCell ref="M2:N2"/>
    <mergeCell ref="B1:S1"/>
    <mergeCell ref="A2:A3"/>
    <mergeCell ref="B2:B3"/>
    <mergeCell ref="C2:C3"/>
    <mergeCell ref="D2:D3"/>
    <mergeCell ref="E2:F2"/>
    <mergeCell ref="G2:H2"/>
    <mergeCell ref="I2:J2"/>
    <mergeCell ref="K2:L2"/>
    <mergeCell ref="O2:P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C1" zoomScale="90" zoomScaleNormal="90" workbookViewId="0">
      <selection activeCell="T15" sqref="T15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3" width="8.7265625" style="2"/>
    <col min="14" max="16" width="8.54296875" style="2" customWidth="1"/>
    <col min="17" max="16384" width="8.7265625" style="2"/>
  </cols>
  <sheetData>
    <row r="1" spans="1:21" ht="70" customHeight="1" x14ac:dyDescent="0.3">
      <c r="A1" s="1"/>
      <c r="B1" s="82" t="s">
        <v>339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1:21" ht="41.5" customHeight="1" x14ac:dyDescent="0.3">
      <c r="A2" s="87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99" t="s">
        <v>10</v>
      </c>
      <c r="L2" s="100"/>
      <c r="M2" s="86" t="s">
        <v>158</v>
      </c>
      <c r="N2" s="86"/>
      <c r="O2" s="88" t="s">
        <v>240</v>
      </c>
      <c r="P2" s="89"/>
      <c r="Q2" s="86" t="s">
        <v>11</v>
      </c>
      <c r="R2" s="86"/>
      <c r="S2" s="85" t="s">
        <v>12</v>
      </c>
      <c r="T2" s="85"/>
      <c r="U2" s="80" t="s">
        <v>6</v>
      </c>
    </row>
    <row r="3" spans="1:21" x14ac:dyDescent="0.3">
      <c r="A3" s="87"/>
      <c r="B3" s="86"/>
      <c r="C3" s="85"/>
      <c r="D3" s="86"/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5</v>
      </c>
      <c r="M3" s="4" t="s">
        <v>4</v>
      </c>
      <c r="N3" s="4" t="s">
        <v>5</v>
      </c>
      <c r="O3" s="4"/>
      <c r="P3" s="4"/>
      <c r="Q3" s="4" t="s">
        <v>4</v>
      </c>
      <c r="R3" s="4" t="s">
        <v>5</v>
      </c>
      <c r="S3" s="4" t="s">
        <v>4</v>
      </c>
      <c r="T3" s="4" t="s">
        <v>5</v>
      </c>
      <c r="U3" s="81"/>
    </row>
    <row r="4" spans="1:21" s="34" customFormat="1" ht="11.5" x14ac:dyDescent="0.25">
      <c r="A4" s="34">
        <v>1</v>
      </c>
      <c r="B4" s="21" t="s">
        <v>283</v>
      </c>
      <c r="C4" s="22">
        <v>40107</v>
      </c>
      <c r="D4" s="21">
        <f t="shared" ref="D4:D14" ca="1" si="0">DATEDIF(C4,TODAY(),"y")</f>
        <v>14</v>
      </c>
      <c r="E4" s="75">
        <v>4.45</v>
      </c>
      <c r="F4" s="76">
        <v>25</v>
      </c>
      <c r="G4" s="76">
        <v>155</v>
      </c>
      <c r="H4" s="76">
        <v>16</v>
      </c>
      <c r="I4" s="76">
        <v>26</v>
      </c>
      <c r="J4" s="76">
        <v>32</v>
      </c>
      <c r="K4" s="76">
        <v>5.6</v>
      </c>
      <c r="L4" s="76">
        <v>27</v>
      </c>
      <c r="M4" s="76">
        <v>10.4</v>
      </c>
      <c r="N4" s="76">
        <v>24</v>
      </c>
      <c r="O4" s="76" t="s">
        <v>42</v>
      </c>
      <c r="P4" s="76">
        <v>0</v>
      </c>
      <c r="Q4" s="76">
        <v>10</v>
      </c>
      <c r="R4" s="76">
        <v>24</v>
      </c>
      <c r="S4" s="76">
        <v>9</v>
      </c>
      <c r="T4" s="76">
        <v>7</v>
      </c>
      <c r="U4" s="73">
        <f t="shared" ref="U4:U13" si="1">SUM(F4,H4,J4,N4,R4,T4)</f>
        <v>128</v>
      </c>
    </row>
    <row r="5" spans="1:21" s="34" customFormat="1" ht="13" customHeight="1" x14ac:dyDescent="0.25">
      <c r="A5" s="34">
        <v>2</v>
      </c>
      <c r="B5" s="21" t="s">
        <v>284</v>
      </c>
      <c r="C5" s="22">
        <v>40412</v>
      </c>
      <c r="D5" s="21">
        <f t="shared" ca="1" si="0"/>
        <v>13</v>
      </c>
      <c r="E5" s="75">
        <v>4.12</v>
      </c>
      <c r="F5" s="76">
        <v>39</v>
      </c>
      <c r="G5" s="76">
        <v>187</v>
      </c>
      <c r="H5" s="76">
        <v>32</v>
      </c>
      <c r="I5" s="76">
        <v>22</v>
      </c>
      <c r="J5" s="76">
        <v>23</v>
      </c>
      <c r="K5" s="76">
        <v>5.3</v>
      </c>
      <c r="L5" s="76">
        <v>45</v>
      </c>
      <c r="M5" s="76">
        <v>10.1</v>
      </c>
      <c r="N5" s="75">
        <v>35</v>
      </c>
      <c r="O5" s="75" t="s">
        <v>42</v>
      </c>
      <c r="P5" s="76">
        <v>0</v>
      </c>
      <c r="Q5" s="76">
        <v>12</v>
      </c>
      <c r="R5" s="76">
        <v>28</v>
      </c>
      <c r="S5" s="76">
        <v>20</v>
      </c>
      <c r="T5" s="76">
        <v>28</v>
      </c>
      <c r="U5" s="73">
        <f t="shared" si="1"/>
        <v>185</v>
      </c>
    </row>
    <row r="6" spans="1:21" s="32" customFormat="1" ht="11.5" x14ac:dyDescent="0.25">
      <c r="A6" s="32">
        <v>3</v>
      </c>
      <c r="B6" s="17" t="s">
        <v>285</v>
      </c>
      <c r="C6" s="15">
        <v>40319</v>
      </c>
      <c r="D6" s="17">
        <f t="shared" ca="1" si="0"/>
        <v>13</v>
      </c>
      <c r="E6" s="77">
        <v>4.22</v>
      </c>
      <c r="F6" s="71">
        <v>24</v>
      </c>
      <c r="G6" s="71">
        <v>190</v>
      </c>
      <c r="H6" s="71">
        <v>23</v>
      </c>
      <c r="I6" s="71">
        <v>28</v>
      </c>
      <c r="J6" s="71">
        <v>34</v>
      </c>
      <c r="K6" s="71">
        <v>5.4</v>
      </c>
      <c r="L6" s="71">
        <v>28</v>
      </c>
      <c r="M6" s="71">
        <v>10.1</v>
      </c>
      <c r="N6" s="71">
        <v>22</v>
      </c>
      <c r="O6" s="71" t="s">
        <v>42</v>
      </c>
      <c r="P6" s="71">
        <v>0</v>
      </c>
      <c r="Q6" s="71">
        <v>-6</v>
      </c>
      <c r="R6" s="71">
        <v>0</v>
      </c>
      <c r="S6" s="71">
        <v>12</v>
      </c>
      <c r="T6" s="71">
        <v>46</v>
      </c>
      <c r="U6" s="73">
        <f t="shared" si="1"/>
        <v>149</v>
      </c>
    </row>
    <row r="7" spans="1:21" s="32" customFormat="1" ht="11.5" x14ac:dyDescent="0.25">
      <c r="A7" s="32">
        <v>4</v>
      </c>
      <c r="B7" s="17" t="s">
        <v>286</v>
      </c>
      <c r="C7" s="15">
        <v>40231</v>
      </c>
      <c r="D7" s="17">
        <f t="shared" ca="1" si="0"/>
        <v>14</v>
      </c>
      <c r="E7" s="77">
        <v>4.05</v>
      </c>
      <c r="F7" s="71">
        <v>25</v>
      </c>
      <c r="G7" s="71">
        <v>207</v>
      </c>
      <c r="H7" s="71">
        <v>27</v>
      </c>
      <c r="I7" s="71">
        <v>24</v>
      </c>
      <c r="J7" s="71">
        <v>22</v>
      </c>
      <c r="K7" s="71">
        <v>5.3</v>
      </c>
      <c r="L7" s="71">
        <v>28</v>
      </c>
      <c r="M7" s="71">
        <v>9.6999999999999993</v>
      </c>
      <c r="N7" s="71">
        <v>24</v>
      </c>
      <c r="O7" s="71" t="s">
        <v>42</v>
      </c>
      <c r="P7" s="71">
        <v>0</v>
      </c>
      <c r="Q7" s="71">
        <v>-5</v>
      </c>
      <c r="R7" s="71">
        <v>1</v>
      </c>
      <c r="S7" s="71">
        <v>3</v>
      </c>
      <c r="T7" s="71">
        <v>10</v>
      </c>
      <c r="U7" s="73">
        <f t="shared" si="1"/>
        <v>109</v>
      </c>
    </row>
    <row r="8" spans="1:21" s="34" customFormat="1" ht="13" customHeight="1" x14ac:dyDescent="0.25">
      <c r="A8" s="34">
        <v>5</v>
      </c>
      <c r="B8" s="21" t="s">
        <v>287</v>
      </c>
      <c r="C8" s="22">
        <v>39726</v>
      </c>
      <c r="D8" s="21">
        <f t="shared" ca="1" si="0"/>
        <v>15</v>
      </c>
      <c r="E8" s="75">
        <v>4.5</v>
      </c>
      <c r="F8" s="76">
        <v>23</v>
      </c>
      <c r="G8" s="76">
        <v>144</v>
      </c>
      <c r="H8" s="76">
        <v>10</v>
      </c>
      <c r="I8" s="76">
        <v>26</v>
      </c>
      <c r="J8" s="76">
        <v>29</v>
      </c>
      <c r="K8" s="76">
        <v>5.7</v>
      </c>
      <c r="L8" s="76">
        <v>0</v>
      </c>
      <c r="M8" s="76">
        <v>11</v>
      </c>
      <c r="N8" s="76">
        <v>16</v>
      </c>
      <c r="O8" s="76">
        <v>18.7</v>
      </c>
      <c r="P8" s="76">
        <v>15</v>
      </c>
      <c r="Q8" s="76">
        <v>0</v>
      </c>
      <c r="R8" s="76">
        <v>4</v>
      </c>
      <c r="S8" s="76">
        <v>11</v>
      </c>
      <c r="T8" s="76">
        <v>9</v>
      </c>
      <c r="U8" s="73">
        <f t="shared" si="1"/>
        <v>91</v>
      </c>
    </row>
    <row r="9" spans="1:21" s="34" customFormat="1" ht="11.5" x14ac:dyDescent="0.25">
      <c r="A9" s="34">
        <v>6</v>
      </c>
      <c r="B9" s="21" t="s">
        <v>288</v>
      </c>
      <c r="C9" s="22">
        <v>39483</v>
      </c>
      <c r="D9" s="21">
        <f t="shared" ca="1" si="0"/>
        <v>16</v>
      </c>
      <c r="E9" s="75">
        <v>3.44</v>
      </c>
      <c r="F9" s="76">
        <v>51</v>
      </c>
      <c r="G9" s="76">
        <v>168</v>
      </c>
      <c r="H9" s="76">
        <v>17</v>
      </c>
      <c r="I9" s="76">
        <v>27</v>
      </c>
      <c r="J9" s="76">
        <v>32</v>
      </c>
      <c r="K9" s="76">
        <v>5.0999999999999996</v>
      </c>
      <c r="L9" s="76">
        <v>0</v>
      </c>
      <c r="M9" s="76">
        <v>10.8</v>
      </c>
      <c r="N9" s="76">
        <v>20</v>
      </c>
      <c r="O9" s="76">
        <v>17.5</v>
      </c>
      <c r="P9" s="76">
        <v>19</v>
      </c>
      <c r="Q9" s="76">
        <v>10</v>
      </c>
      <c r="R9" s="76">
        <v>20</v>
      </c>
      <c r="S9" s="76">
        <v>16</v>
      </c>
      <c r="T9" s="76">
        <v>16</v>
      </c>
      <c r="U9" s="73">
        <f t="shared" si="1"/>
        <v>156</v>
      </c>
    </row>
    <row r="10" spans="1:21" s="32" customFormat="1" ht="11.5" x14ac:dyDescent="0.25">
      <c r="A10" s="32">
        <v>7</v>
      </c>
      <c r="B10" s="32" t="s">
        <v>289</v>
      </c>
      <c r="C10" s="28">
        <v>39479</v>
      </c>
      <c r="D10" s="17">
        <f t="shared" ca="1" si="0"/>
        <v>16</v>
      </c>
      <c r="E10" s="71">
        <v>4.01</v>
      </c>
      <c r="F10" s="71">
        <v>22</v>
      </c>
      <c r="G10" s="71">
        <v>203</v>
      </c>
      <c r="H10" s="71">
        <v>19</v>
      </c>
      <c r="I10" s="71">
        <v>32</v>
      </c>
      <c r="J10" s="71">
        <v>36</v>
      </c>
      <c r="K10" s="71">
        <v>5</v>
      </c>
      <c r="L10" s="71">
        <v>0</v>
      </c>
      <c r="M10" s="71">
        <v>9.9</v>
      </c>
      <c r="N10" s="71">
        <v>12</v>
      </c>
      <c r="O10" s="71">
        <v>17.8</v>
      </c>
      <c r="P10" s="71">
        <v>6</v>
      </c>
      <c r="Q10" s="71">
        <v>-4</v>
      </c>
      <c r="R10" s="71">
        <v>2</v>
      </c>
      <c r="S10" s="71">
        <v>4</v>
      </c>
      <c r="T10" s="72">
        <v>7</v>
      </c>
      <c r="U10" s="73">
        <f t="shared" si="1"/>
        <v>98</v>
      </c>
    </row>
    <row r="11" spans="1:21" s="32" customFormat="1" ht="11.5" x14ac:dyDescent="0.25">
      <c r="A11" s="32">
        <v>8</v>
      </c>
      <c r="B11" s="32" t="s">
        <v>290</v>
      </c>
      <c r="C11" s="28">
        <v>39588</v>
      </c>
      <c r="D11" s="17">
        <f t="shared" ca="1" si="0"/>
        <v>15</v>
      </c>
      <c r="E11" s="71">
        <v>4.21</v>
      </c>
      <c r="F11" s="71">
        <v>18</v>
      </c>
      <c r="G11" s="71">
        <v>168</v>
      </c>
      <c r="H11" s="71">
        <v>7</v>
      </c>
      <c r="I11" s="71">
        <v>21</v>
      </c>
      <c r="J11" s="71">
        <v>16</v>
      </c>
      <c r="K11" s="71">
        <v>5.6</v>
      </c>
      <c r="L11" s="71">
        <v>0</v>
      </c>
      <c r="M11" s="71">
        <v>11</v>
      </c>
      <c r="N11" s="71">
        <v>4</v>
      </c>
      <c r="O11" s="71">
        <v>19.100000000000001</v>
      </c>
      <c r="P11" s="71">
        <v>4</v>
      </c>
      <c r="Q11" s="71">
        <v>0</v>
      </c>
      <c r="R11" s="71">
        <v>8</v>
      </c>
      <c r="S11" s="71">
        <v>5</v>
      </c>
      <c r="T11" s="72">
        <v>13</v>
      </c>
      <c r="U11" s="73">
        <f t="shared" si="1"/>
        <v>66</v>
      </c>
    </row>
    <row r="12" spans="1:21" s="32" customFormat="1" ht="11.5" x14ac:dyDescent="0.25">
      <c r="A12" s="32">
        <v>9</v>
      </c>
      <c r="B12" s="32" t="s">
        <v>291</v>
      </c>
      <c r="C12" s="28">
        <v>39688</v>
      </c>
      <c r="D12" s="17">
        <f t="shared" ca="1" si="0"/>
        <v>15</v>
      </c>
      <c r="E12" s="32" t="s">
        <v>42</v>
      </c>
      <c r="F12" s="32">
        <v>0</v>
      </c>
      <c r="G12" s="32" t="s">
        <v>42</v>
      </c>
      <c r="H12" s="32">
        <v>0</v>
      </c>
      <c r="I12" s="32" t="s">
        <v>42</v>
      </c>
      <c r="J12" s="32">
        <v>0</v>
      </c>
      <c r="K12" s="32" t="s">
        <v>42</v>
      </c>
      <c r="L12" s="32">
        <v>0</v>
      </c>
      <c r="M12" s="77" t="s">
        <v>42</v>
      </c>
      <c r="N12" s="32">
        <v>0</v>
      </c>
      <c r="O12" s="32" t="s">
        <v>42</v>
      </c>
      <c r="P12" s="32">
        <v>0</v>
      </c>
      <c r="Q12" s="32" t="s">
        <v>42</v>
      </c>
      <c r="R12" s="32">
        <v>0</v>
      </c>
      <c r="S12" s="32" t="s">
        <v>42</v>
      </c>
      <c r="T12" s="32">
        <v>0</v>
      </c>
      <c r="U12" s="73">
        <f t="shared" si="1"/>
        <v>0</v>
      </c>
    </row>
    <row r="13" spans="1:21" s="32" customFormat="1" ht="11.5" x14ac:dyDescent="0.25">
      <c r="A13" s="32">
        <v>10</v>
      </c>
      <c r="B13" s="32" t="s">
        <v>292</v>
      </c>
      <c r="C13" s="28">
        <v>39490</v>
      </c>
      <c r="D13" s="17">
        <f t="shared" ca="1" si="0"/>
        <v>16</v>
      </c>
      <c r="E13" s="32" t="s">
        <v>42</v>
      </c>
      <c r="F13" s="32">
        <v>0</v>
      </c>
      <c r="G13" s="32">
        <v>158</v>
      </c>
      <c r="H13" s="32">
        <v>2</v>
      </c>
      <c r="I13" s="32" t="s">
        <v>42</v>
      </c>
      <c r="J13" s="32">
        <v>0</v>
      </c>
      <c r="K13" s="32" t="s">
        <v>42</v>
      </c>
      <c r="L13" s="32">
        <v>0</v>
      </c>
      <c r="M13" s="32" t="s">
        <v>42</v>
      </c>
      <c r="N13" s="32">
        <v>0</v>
      </c>
      <c r="O13" s="32" t="s">
        <v>42</v>
      </c>
      <c r="P13" s="32">
        <v>0</v>
      </c>
      <c r="Q13" s="32">
        <v>7</v>
      </c>
      <c r="R13" s="32">
        <v>22</v>
      </c>
      <c r="S13" s="32">
        <v>0</v>
      </c>
      <c r="T13" s="32">
        <v>0</v>
      </c>
      <c r="U13" s="73">
        <f t="shared" si="1"/>
        <v>24</v>
      </c>
    </row>
    <row r="14" spans="1:21" s="32" customFormat="1" ht="11.5" x14ac:dyDescent="0.25">
      <c r="A14" s="32">
        <v>11</v>
      </c>
      <c r="B14" s="35" t="s">
        <v>338</v>
      </c>
      <c r="C14" s="28">
        <v>39502</v>
      </c>
      <c r="D14" s="17">
        <f t="shared" ca="1" si="0"/>
        <v>16</v>
      </c>
      <c r="E14" s="32">
        <v>4.2699999999999996</v>
      </c>
      <c r="F14" s="32">
        <v>14</v>
      </c>
      <c r="G14" s="32">
        <v>189</v>
      </c>
      <c r="H14" s="32">
        <v>12</v>
      </c>
      <c r="I14" s="32">
        <v>16</v>
      </c>
      <c r="J14" s="32">
        <v>11</v>
      </c>
      <c r="K14" s="32" t="s">
        <v>42</v>
      </c>
      <c r="L14" s="32">
        <v>0</v>
      </c>
      <c r="M14" s="78">
        <v>9.4</v>
      </c>
      <c r="N14" s="32">
        <v>22</v>
      </c>
      <c r="O14" s="32">
        <v>16.2</v>
      </c>
      <c r="P14" s="32">
        <v>14</v>
      </c>
      <c r="Q14" s="32">
        <v>0</v>
      </c>
      <c r="R14" s="32">
        <v>8</v>
      </c>
      <c r="S14" s="32">
        <v>5</v>
      </c>
      <c r="T14" s="32">
        <v>10</v>
      </c>
      <c r="U14" s="79">
        <f t="shared" ref="U14" si="2">SUM(F14,H14,J14,L14,R14,T14,N14)</f>
        <v>77</v>
      </c>
    </row>
    <row r="15" spans="1:21" ht="39" x14ac:dyDescent="0.3">
      <c r="T15" s="14" t="s">
        <v>40</v>
      </c>
      <c r="U15" s="12">
        <f>SUM(U9:U14)</f>
        <v>421</v>
      </c>
    </row>
    <row r="16" spans="1:21" ht="26" x14ac:dyDescent="0.3">
      <c r="T16" s="14" t="s">
        <v>41</v>
      </c>
      <c r="U16" s="12">
        <f>AVERAGE(U9:U14)</f>
        <v>70.166666666666671</v>
      </c>
    </row>
  </sheetData>
  <mergeCells count="14">
    <mergeCell ref="K2:L2"/>
    <mergeCell ref="Q2:R2"/>
    <mergeCell ref="S2:T2"/>
    <mergeCell ref="U2:U3"/>
    <mergeCell ref="B1:U1"/>
    <mergeCell ref="G2:H2"/>
    <mergeCell ref="I2:J2"/>
    <mergeCell ref="M2:N2"/>
    <mergeCell ref="O2:P2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5" zoomScale="80" zoomScaleNormal="80" workbookViewId="0">
      <selection activeCell="P8" sqref="P8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17" ht="70" customHeight="1" x14ac:dyDescent="0.3">
      <c r="A1" s="1"/>
      <c r="B1" s="82" t="s">
        <v>321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11</v>
      </c>
      <c r="N2" s="86"/>
      <c r="O2" s="85" t="s">
        <v>12</v>
      </c>
      <c r="P2" s="85"/>
      <c r="Q2" s="80" t="s">
        <v>6</v>
      </c>
    </row>
    <row r="3" spans="1:17" x14ac:dyDescent="0.3">
      <c r="A3" s="86"/>
      <c r="B3" s="86"/>
      <c r="C3" s="85"/>
      <c r="D3" s="86"/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3" t="s">
        <v>4</v>
      </c>
      <c r="P3" s="3" t="s">
        <v>5</v>
      </c>
      <c r="Q3" s="81"/>
    </row>
    <row r="4" spans="1:17" s="9" customFormat="1" x14ac:dyDescent="0.3">
      <c r="A4" s="5">
        <v>1</v>
      </c>
      <c r="B4" s="23" t="s">
        <v>99</v>
      </c>
      <c r="C4" s="24">
        <v>42023</v>
      </c>
      <c r="D4" s="8">
        <f t="shared" ref="D4:D29" ca="1" si="0">DATEDIF(C4,TODAY(),"y")</f>
        <v>9</v>
      </c>
      <c r="E4" s="11">
        <v>6.06</v>
      </c>
      <c r="F4" s="11">
        <v>19</v>
      </c>
      <c r="G4" s="11">
        <v>143</v>
      </c>
      <c r="H4" s="11">
        <v>38</v>
      </c>
      <c r="I4" s="11">
        <v>30</v>
      </c>
      <c r="J4" s="11">
        <v>67</v>
      </c>
      <c r="K4" s="11">
        <v>6.6</v>
      </c>
      <c r="L4" s="11">
        <v>32</v>
      </c>
      <c r="M4" s="11">
        <v>15</v>
      </c>
      <c r="N4" s="11">
        <v>62</v>
      </c>
      <c r="O4" s="11">
        <v>2</v>
      </c>
      <c r="P4" s="11">
        <v>12</v>
      </c>
      <c r="Q4" s="12">
        <f>SUM(F4,H4,J4,L4,N4,P4)</f>
        <v>230</v>
      </c>
    </row>
    <row r="5" spans="1:17" s="9" customFormat="1" x14ac:dyDescent="0.3">
      <c r="A5" s="5">
        <v>2</v>
      </c>
      <c r="B5" s="23" t="s">
        <v>101</v>
      </c>
      <c r="C5" s="24">
        <v>42385</v>
      </c>
      <c r="D5" s="8">
        <f t="shared" ca="1" si="0"/>
        <v>8</v>
      </c>
      <c r="E5" s="11">
        <v>7.35</v>
      </c>
      <c r="F5" s="11">
        <v>2</v>
      </c>
      <c r="G5" s="11">
        <v>130</v>
      </c>
      <c r="H5" s="11">
        <v>40</v>
      </c>
      <c r="I5" s="11">
        <v>18</v>
      </c>
      <c r="J5" s="11">
        <v>58</v>
      </c>
      <c r="K5" s="11">
        <v>7.2</v>
      </c>
      <c r="L5" s="11">
        <v>20</v>
      </c>
      <c r="M5" s="11">
        <v>15</v>
      </c>
      <c r="N5" s="11">
        <v>67</v>
      </c>
      <c r="O5" s="11">
        <v>25</v>
      </c>
      <c r="P5" s="11">
        <v>63</v>
      </c>
      <c r="Q5" s="12">
        <f t="shared" ref="Q5:Q29" si="1">SUM(F5,H5,J5,L5,N5,P5)</f>
        <v>250</v>
      </c>
    </row>
    <row r="6" spans="1:17" s="20" customFormat="1" x14ac:dyDescent="0.3">
      <c r="A6" s="16">
        <v>3</v>
      </c>
      <c r="B6" s="25" t="s">
        <v>102</v>
      </c>
      <c r="C6" s="26">
        <v>41985</v>
      </c>
      <c r="D6" s="18">
        <f t="shared" ca="1" si="0"/>
        <v>9</v>
      </c>
      <c r="E6" s="19">
        <v>8</v>
      </c>
      <c r="F6" s="19">
        <v>0</v>
      </c>
      <c r="G6" s="19">
        <v>120</v>
      </c>
      <c r="H6" s="19">
        <v>15</v>
      </c>
      <c r="I6" s="19">
        <v>10</v>
      </c>
      <c r="J6" s="19">
        <v>20</v>
      </c>
      <c r="K6" s="19">
        <v>6.6</v>
      </c>
      <c r="L6" s="19">
        <v>23</v>
      </c>
      <c r="M6" s="19">
        <v>0</v>
      </c>
      <c r="N6" s="19">
        <v>30</v>
      </c>
      <c r="O6" s="19">
        <v>0</v>
      </c>
      <c r="P6" s="19">
        <v>0</v>
      </c>
      <c r="Q6" s="12">
        <f t="shared" si="1"/>
        <v>88</v>
      </c>
    </row>
    <row r="7" spans="1:17" s="20" customFormat="1" x14ac:dyDescent="0.3">
      <c r="A7" s="16">
        <v>4</v>
      </c>
      <c r="B7" s="25" t="s">
        <v>103</v>
      </c>
      <c r="C7" s="26">
        <v>42141</v>
      </c>
      <c r="D7" s="18">
        <f t="shared" ca="1" si="0"/>
        <v>8</v>
      </c>
      <c r="E7" s="19">
        <v>4.53</v>
      </c>
      <c r="F7" s="19">
        <v>34</v>
      </c>
      <c r="G7" s="19">
        <v>137</v>
      </c>
      <c r="H7" s="19">
        <v>32</v>
      </c>
      <c r="I7" s="19">
        <v>31</v>
      </c>
      <c r="J7" s="19">
        <v>70</v>
      </c>
      <c r="K7" s="19">
        <v>6.1</v>
      </c>
      <c r="L7" s="19">
        <v>38</v>
      </c>
      <c r="M7" s="19">
        <v>-8</v>
      </c>
      <c r="N7" s="19">
        <v>0</v>
      </c>
      <c r="O7" s="19">
        <v>1</v>
      </c>
      <c r="P7" s="19">
        <v>36</v>
      </c>
      <c r="Q7" s="12">
        <f t="shared" si="1"/>
        <v>210</v>
      </c>
    </row>
    <row r="8" spans="1:17" s="9" customFormat="1" x14ac:dyDescent="0.3">
      <c r="A8" s="5">
        <v>5</v>
      </c>
      <c r="B8" s="23" t="s">
        <v>104</v>
      </c>
      <c r="C8" s="24">
        <v>42097</v>
      </c>
      <c r="D8" s="8">
        <f t="shared" ca="1" si="0"/>
        <v>9</v>
      </c>
      <c r="E8" s="11">
        <v>5.51</v>
      </c>
      <c r="F8" s="11">
        <v>23</v>
      </c>
      <c r="G8" s="11">
        <v>128</v>
      </c>
      <c r="H8" s="11">
        <v>27</v>
      </c>
      <c r="I8" s="11">
        <v>22</v>
      </c>
      <c r="J8" s="11">
        <v>58</v>
      </c>
      <c r="K8" s="11">
        <v>7</v>
      </c>
      <c r="L8" s="11">
        <v>20</v>
      </c>
      <c r="M8" s="11">
        <v>4</v>
      </c>
      <c r="N8" s="11">
        <v>29</v>
      </c>
      <c r="O8" s="11">
        <v>26</v>
      </c>
      <c r="P8" s="11">
        <v>62</v>
      </c>
      <c r="Q8" s="12">
        <f t="shared" si="1"/>
        <v>219</v>
      </c>
    </row>
    <row r="9" spans="1:17" s="9" customFormat="1" x14ac:dyDescent="0.3">
      <c r="A9" s="5">
        <v>6</v>
      </c>
      <c r="B9" s="23" t="s">
        <v>105</v>
      </c>
      <c r="C9" s="24">
        <v>41901</v>
      </c>
      <c r="D9" s="8">
        <f t="shared" ca="1" si="0"/>
        <v>9</v>
      </c>
      <c r="E9" s="11">
        <v>7.35</v>
      </c>
      <c r="F9" s="11">
        <v>1</v>
      </c>
      <c r="G9" s="11">
        <v>125</v>
      </c>
      <c r="H9" s="11">
        <v>35</v>
      </c>
      <c r="I9" s="11">
        <v>21</v>
      </c>
      <c r="J9" s="11">
        <v>56</v>
      </c>
      <c r="K9" s="11">
        <v>7.7</v>
      </c>
      <c r="L9" s="11">
        <v>1</v>
      </c>
      <c r="M9" s="11">
        <v>8</v>
      </c>
      <c r="N9" s="11">
        <v>42</v>
      </c>
      <c r="O9" s="11">
        <v>9</v>
      </c>
      <c r="P9" s="11">
        <v>29</v>
      </c>
      <c r="Q9" s="12">
        <f t="shared" si="1"/>
        <v>164</v>
      </c>
    </row>
    <row r="10" spans="1:17" s="9" customFormat="1" x14ac:dyDescent="0.3">
      <c r="A10" s="5">
        <v>7</v>
      </c>
      <c r="B10" s="23" t="s">
        <v>106</v>
      </c>
      <c r="C10" s="24">
        <v>42366</v>
      </c>
      <c r="D10" s="8">
        <f t="shared" ca="1" si="0"/>
        <v>8</v>
      </c>
      <c r="E10" s="11">
        <v>8.33</v>
      </c>
      <c r="F10" s="11">
        <v>0</v>
      </c>
      <c r="G10" s="11">
        <v>110</v>
      </c>
      <c r="H10" s="11">
        <v>25</v>
      </c>
      <c r="I10" s="11">
        <v>14</v>
      </c>
      <c r="J10" s="11">
        <v>47</v>
      </c>
      <c r="K10" s="11">
        <v>9.1999999999999993</v>
      </c>
      <c r="L10" s="11">
        <v>0</v>
      </c>
      <c r="M10" s="11">
        <v>7</v>
      </c>
      <c r="N10" s="11">
        <v>53</v>
      </c>
      <c r="O10" s="11">
        <v>2</v>
      </c>
      <c r="P10" s="11">
        <v>18</v>
      </c>
      <c r="Q10" s="12">
        <f t="shared" si="1"/>
        <v>143</v>
      </c>
    </row>
    <row r="11" spans="1:17" s="9" customFormat="1" x14ac:dyDescent="0.3">
      <c r="A11" s="5">
        <v>8</v>
      </c>
      <c r="B11" s="23" t="s">
        <v>107</v>
      </c>
      <c r="C11" s="24">
        <v>42183</v>
      </c>
      <c r="D11" s="8">
        <f t="shared" ca="1" si="0"/>
        <v>8</v>
      </c>
      <c r="E11" s="11">
        <v>6.36</v>
      </c>
      <c r="F11" s="11">
        <v>14</v>
      </c>
      <c r="G11" s="11">
        <v>129</v>
      </c>
      <c r="H11" s="11">
        <v>39</v>
      </c>
      <c r="I11" s="11">
        <v>21</v>
      </c>
      <c r="J11" s="11">
        <v>62</v>
      </c>
      <c r="K11" s="11">
        <v>6.7</v>
      </c>
      <c r="L11" s="11">
        <v>35</v>
      </c>
      <c r="M11" s="11">
        <v>8</v>
      </c>
      <c r="N11" s="11">
        <v>56</v>
      </c>
      <c r="O11" s="11">
        <v>8</v>
      </c>
      <c r="P11" s="11">
        <v>35</v>
      </c>
      <c r="Q11" s="12">
        <f t="shared" si="1"/>
        <v>241</v>
      </c>
    </row>
    <row r="12" spans="1:17" s="9" customFormat="1" x14ac:dyDescent="0.3">
      <c r="A12" s="5">
        <v>9</v>
      </c>
      <c r="B12" s="23" t="s">
        <v>108</v>
      </c>
      <c r="C12" s="24">
        <v>42265</v>
      </c>
      <c r="D12" s="8">
        <f t="shared" ca="1" si="0"/>
        <v>8</v>
      </c>
      <c r="E12" s="11">
        <v>8.36</v>
      </c>
      <c r="F12" s="11">
        <v>0</v>
      </c>
      <c r="G12" s="11">
        <v>121</v>
      </c>
      <c r="H12" s="11">
        <v>31</v>
      </c>
      <c r="I12" s="11">
        <v>28</v>
      </c>
      <c r="J12" s="11">
        <v>69</v>
      </c>
      <c r="K12" s="11">
        <v>8.1</v>
      </c>
      <c r="L12" s="11">
        <v>0</v>
      </c>
      <c r="M12" s="11">
        <v>10</v>
      </c>
      <c r="N12" s="11">
        <v>60</v>
      </c>
      <c r="O12" s="11">
        <v>0</v>
      </c>
      <c r="P12" s="11">
        <v>0</v>
      </c>
      <c r="Q12" s="12">
        <f t="shared" si="1"/>
        <v>160</v>
      </c>
    </row>
    <row r="13" spans="1:17" s="9" customFormat="1" x14ac:dyDescent="0.3">
      <c r="A13" s="5">
        <v>10</v>
      </c>
      <c r="B13" s="23" t="s">
        <v>109</v>
      </c>
      <c r="C13" s="24">
        <v>42389</v>
      </c>
      <c r="D13" s="8">
        <f t="shared" ca="1" si="0"/>
        <v>8</v>
      </c>
      <c r="E13" s="11">
        <v>8.43</v>
      </c>
      <c r="F13" s="11">
        <v>0</v>
      </c>
      <c r="G13" s="11">
        <v>122</v>
      </c>
      <c r="H13" s="11">
        <v>32</v>
      </c>
      <c r="I13" s="11">
        <v>19</v>
      </c>
      <c r="J13" s="11">
        <v>60</v>
      </c>
      <c r="K13" s="11">
        <v>6.8</v>
      </c>
      <c r="L13" s="11">
        <v>32</v>
      </c>
      <c r="M13" s="11">
        <v>8</v>
      </c>
      <c r="N13" s="11">
        <v>56</v>
      </c>
      <c r="O13" s="11">
        <v>7</v>
      </c>
      <c r="P13" s="11">
        <v>32</v>
      </c>
      <c r="Q13" s="12">
        <f t="shared" si="1"/>
        <v>212</v>
      </c>
    </row>
    <row r="14" spans="1:17" s="9" customFormat="1" x14ac:dyDescent="0.3">
      <c r="A14" s="5">
        <v>11</v>
      </c>
      <c r="B14" s="23" t="s">
        <v>110</v>
      </c>
      <c r="C14" s="24">
        <v>42311</v>
      </c>
      <c r="D14" s="8">
        <f t="shared" ca="1" si="0"/>
        <v>8</v>
      </c>
      <c r="E14" s="11">
        <v>7.18</v>
      </c>
      <c r="F14" s="11">
        <v>6</v>
      </c>
      <c r="G14" s="11">
        <v>150</v>
      </c>
      <c r="H14" s="11">
        <v>55</v>
      </c>
      <c r="I14" s="11">
        <v>30</v>
      </c>
      <c r="J14" s="11">
        <v>70</v>
      </c>
      <c r="K14" s="11">
        <v>6.6</v>
      </c>
      <c r="L14" s="11">
        <v>38</v>
      </c>
      <c r="M14" s="11">
        <v>5</v>
      </c>
      <c r="N14" s="11">
        <v>46</v>
      </c>
      <c r="O14" s="11">
        <v>8</v>
      </c>
      <c r="P14" s="11">
        <v>35</v>
      </c>
      <c r="Q14" s="12">
        <f t="shared" si="1"/>
        <v>250</v>
      </c>
    </row>
    <row r="15" spans="1:17" s="9" customFormat="1" x14ac:dyDescent="0.3">
      <c r="A15" s="5">
        <v>12</v>
      </c>
      <c r="B15" s="23" t="s">
        <v>324</v>
      </c>
      <c r="C15" s="24">
        <v>42294</v>
      </c>
      <c r="D15" s="8">
        <f t="shared" ca="1" si="0"/>
        <v>8</v>
      </c>
      <c r="E15" s="11">
        <v>8.3000000000000007</v>
      </c>
      <c r="F15" s="11">
        <v>0</v>
      </c>
      <c r="G15" s="11">
        <v>110</v>
      </c>
      <c r="H15" s="11">
        <v>25</v>
      </c>
      <c r="I15" s="11">
        <v>6</v>
      </c>
      <c r="J15" s="11">
        <v>25</v>
      </c>
      <c r="K15" s="11">
        <v>7.5</v>
      </c>
      <c r="L15" s="11">
        <v>11</v>
      </c>
      <c r="M15" s="11">
        <v>0</v>
      </c>
      <c r="N15" s="11">
        <v>29</v>
      </c>
      <c r="O15" s="11">
        <v>1</v>
      </c>
      <c r="P15" s="11">
        <v>16</v>
      </c>
      <c r="Q15" s="12">
        <f t="shared" si="1"/>
        <v>106</v>
      </c>
    </row>
    <row r="16" spans="1:17" s="9" customFormat="1" x14ac:dyDescent="0.3">
      <c r="A16" s="5">
        <v>13</v>
      </c>
      <c r="B16" s="23" t="s">
        <v>111</v>
      </c>
      <c r="C16" s="24">
        <v>42350</v>
      </c>
      <c r="D16" s="8">
        <f t="shared" ca="1" si="0"/>
        <v>8</v>
      </c>
      <c r="E16" s="11">
        <v>8.33</v>
      </c>
      <c r="F16" s="11">
        <v>0</v>
      </c>
      <c r="G16" s="11">
        <v>100</v>
      </c>
      <c r="H16" s="11">
        <v>20</v>
      </c>
      <c r="I16" s="11">
        <v>21</v>
      </c>
      <c r="J16" s="11">
        <v>62</v>
      </c>
      <c r="K16" s="11">
        <v>7.1</v>
      </c>
      <c r="L16" s="11">
        <v>23</v>
      </c>
      <c r="M16" s="11">
        <v>0</v>
      </c>
      <c r="N16" s="11">
        <v>29</v>
      </c>
      <c r="O16" s="11">
        <v>5</v>
      </c>
      <c r="P16" s="11">
        <v>26</v>
      </c>
      <c r="Q16" s="12">
        <f t="shared" si="1"/>
        <v>160</v>
      </c>
    </row>
    <row r="17" spans="1:17" s="20" customFormat="1" x14ac:dyDescent="0.3">
      <c r="A17" s="16">
        <v>14</v>
      </c>
      <c r="B17" s="25" t="s">
        <v>112</v>
      </c>
      <c r="C17" s="26">
        <v>42263</v>
      </c>
      <c r="D17" s="18">
        <f t="shared" ca="1" si="0"/>
        <v>8</v>
      </c>
      <c r="E17" s="19">
        <v>6.23</v>
      </c>
      <c r="F17" s="19">
        <v>10</v>
      </c>
      <c r="G17" s="19">
        <v>145</v>
      </c>
      <c r="H17" s="19">
        <v>40</v>
      </c>
      <c r="I17" s="19">
        <v>26</v>
      </c>
      <c r="J17" s="19">
        <v>63</v>
      </c>
      <c r="K17" s="19">
        <v>6.1</v>
      </c>
      <c r="L17" s="19">
        <v>46</v>
      </c>
      <c r="M17" s="19">
        <v>3</v>
      </c>
      <c r="N17" s="19">
        <v>56</v>
      </c>
      <c r="O17" s="19">
        <v>5</v>
      </c>
      <c r="P17" s="19">
        <v>68</v>
      </c>
      <c r="Q17" s="12">
        <f t="shared" si="1"/>
        <v>283</v>
      </c>
    </row>
    <row r="18" spans="1:17" s="9" customFormat="1" x14ac:dyDescent="0.3">
      <c r="A18" s="5">
        <v>15</v>
      </c>
      <c r="B18" s="23" t="s">
        <v>113</v>
      </c>
      <c r="C18" s="24">
        <v>42223</v>
      </c>
      <c r="D18" s="8">
        <f t="shared" ca="1" si="0"/>
        <v>8</v>
      </c>
      <c r="E18" s="11">
        <v>8.43</v>
      </c>
      <c r="F18" s="11">
        <v>0</v>
      </c>
      <c r="G18" s="11">
        <v>125</v>
      </c>
      <c r="H18" s="11">
        <v>35</v>
      </c>
      <c r="I18" s="11">
        <v>17</v>
      </c>
      <c r="J18" s="11">
        <v>56</v>
      </c>
      <c r="K18" s="11">
        <v>7.5</v>
      </c>
      <c r="L18" s="11">
        <v>11</v>
      </c>
      <c r="M18" s="11">
        <v>10</v>
      </c>
      <c r="N18" s="11">
        <v>60</v>
      </c>
      <c r="O18" s="11">
        <v>2</v>
      </c>
      <c r="P18" s="11">
        <v>18</v>
      </c>
      <c r="Q18" s="12">
        <f t="shared" si="1"/>
        <v>180</v>
      </c>
    </row>
    <row r="19" spans="1:17" s="9" customFormat="1" x14ac:dyDescent="0.3">
      <c r="A19" s="5">
        <v>16</v>
      </c>
      <c r="B19" s="23" t="s">
        <v>114</v>
      </c>
      <c r="C19" s="24">
        <v>42221</v>
      </c>
      <c r="D19" s="8">
        <f t="shared" ca="1" si="0"/>
        <v>8</v>
      </c>
      <c r="E19" s="11">
        <v>6.03</v>
      </c>
      <c r="F19" s="11">
        <v>22</v>
      </c>
      <c r="G19" s="11">
        <v>152</v>
      </c>
      <c r="H19" s="11">
        <v>56</v>
      </c>
      <c r="I19" s="11">
        <v>23</v>
      </c>
      <c r="J19" s="11">
        <v>64</v>
      </c>
      <c r="K19" s="11">
        <v>6.7</v>
      </c>
      <c r="L19" s="11">
        <v>35</v>
      </c>
      <c r="M19" s="11">
        <v>12</v>
      </c>
      <c r="N19" s="11">
        <v>64</v>
      </c>
      <c r="O19" s="11">
        <v>17</v>
      </c>
      <c r="P19" s="11">
        <v>57</v>
      </c>
      <c r="Q19" s="12">
        <f t="shared" si="1"/>
        <v>298</v>
      </c>
    </row>
    <row r="20" spans="1:17" s="20" customFormat="1" x14ac:dyDescent="0.3">
      <c r="A20" s="16">
        <v>17</v>
      </c>
      <c r="B20" s="25" t="s">
        <v>115</v>
      </c>
      <c r="C20" s="26">
        <v>42409</v>
      </c>
      <c r="D20" s="18">
        <f t="shared" ca="1" si="0"/>
        <v>8</v>
      </c>
      <c r="E20" s="19">
        <v>7.54</v>
      </c>
      <c r="F20" s="19">
        <v>0</v>
      </c>
      <c r="G20" s="19">
        <v>103</v>
      </c>
      <c r="H20" s="19">
        <v>15</v>
      </c>
      <c r="I20" s="19">
        <v>13</v>
      </c>
      <c r="J20" s="19">
        <v>31</v>
      </c>
      <c r="K20" s="19">
        <v>8</v>
      </c>
      <c r="L20" s="19">
        <v>0</v>
      </c>
      <c r="M20" s="19">
        <v>-10</v>
      </c>
      <c r="N20" s="19">
        <v>0</v>
      </c>
      <c r="O20" s="19">
        <v>0</v>
      </c>
      <c r="P20" s="19">
        <v>0</v>
      </c>
      <c r="Q20" s="12">
        <f t="shared" si="1"/>
        <v>46</v>
      </c>
    </row>
    <row r="21" spans="1:17" s="20" customFormat="1" x14ac:dyDescent="0.3">
      <c r="A21" s="16">
        <v>18</v>
      </c>
      <c r="B21" s="25" t="s">
        <v>323</v>
      </c>
      <c r="C21" s="26">
        <v>42136</v>
      </c>
      <c r="D21" s="18">
        <f t="shared" ca="1" si="0"/>
        <v>8</v>
      </c>
      <c r="E21" s="19">
        <v>5.25</v>
      </c>
      <c r="F21" s="19">
        <v>24</v>
      </c>
      <c r="G21" s="19">
        <v>124</v>
      </c>
      <c r="H21" s="19">
        <v>25</v>
      </c>
      <c r="I21" s="19">
        <v>17</v>
      </c>
      <c r="J21" s="19">
        <v>41</v>
      </c>
      <c r="K21" s="19">
        <v>6.4</v>
      </c>
      <c r="L21" s="19">
        <v>35</v>
      </c>
      <c r="M21" s="19">
        <v>5</v>
      </c>
      <c r="N21" s="19">
        <v>60</v>
      </c>
      <c r="O21" s="19">
        <v>0</v>
      </c>
      <c r="P21" s="19">
        <v>0</v>
      </c>
      <c r="Q21" s="12">
        <f t="shared" si="1"/>
        <v>185</v>
      </c>
    </row>
    <row r="22" spans="1:17" s="9" customFormat="1" x14ac:dyDescent="0.3">
      <c r="A22" s="5">
        <v>19</v>
      </c>
      <c r="B22" s="23" t="s">
        <v>116</v>
      </c>
      <c r="C22" s="24">
        <v>42134</v>
      </c>
      <c r="D22" s="8">
        <f t="shared" ca="1" si="0"/>
        <v>8</v>
      </c>
      <c r="E22" s="11">
        <v>7.26</v>
      </c>
      <c r="F22" s="11">
        <v>4</v>
      </c>
      <c r="G22" s="11">
        <v>132</v>
      </c>
      <c r="H22" s="11">
        <v>42</v>
      </c>
      <c r="I22" s="11">
        <v>21</v>
      </c>
      <c r="J22" s="11">
        <v>62</v>
      </c>
      <c r="K22" s="11">
        <v>7.5</v>
      </c>
      <c r="L22" s="11">
        <v>11</v>
      </c>
      <c r="M22" s="11">
        <v>0</v>
      </c>
      <c r="N22" s="11">
        <v>29</v>
      </c>
      <c r="O22" s="11">
        <v>10</v>
      </c>
      <c r="P22" s="11">
        <v>41</v>
      </c>
      <c r="Q22" s="12">
        <f t="shared" si="1"/>
        <v>189</v>
      </c>
    </row>
    <row r="23" spans="1:17" s="20" customFormat="1" x14ac:dyDescent="0.3">
      <c r="A23" s="16">
        <v>20</v>
      </c>
      <c r="B23" s="25" t="s">
        <v>117</v>
      </c>
      <c r="C23" s="26">
        <v>42219</v>
      </c>
      <c r="D23" s="18">
        <f ca="1">DATEDIF(C23,TODAY(),"y")</f>
        <v>8</v>
      </c>
      <c r="E23" s="19">
        <v>8.43</v>
      </c>
      <c r="F23" s="19">
        <v>0</v>
      </c>
      <c r="G23" s="19">
        <v>126</v>
      </c>
      <c r="H23" s="19">
        <v>26</v>
      </c>
      <c r="I23" s="19">
        <v>18</v>
      </c>
      <c r="J23" s="19">
        <v>44</v>
      </c>
      <c r="K23" s="19">
        <v>6.8</v>
      </c>
      <c r="L23" s="19">
        <v>23</v>
      </c>
      <c r="M23" s="19">
        <v>0</v>
      </c>
      <c r="N23" s="19">
        <v>46</v>
      </c>
      <c r="O23" s="19">
        <v>0</v>
      </c>
      <c r="P23" s="19">
        <v>0</v>
      </c>
      <c r="Q23" s="12">
        <f>SUM(F23,H23,J23,L23,N23,P23)</f>
        <v>139</v>
      </c>
    </row>
    <row r="24" spans="1:17" s="9" customFormat="1" x14ac:dyDescent="0.3">
      <c r="A24" s="5">
        <v>21</v>
      </c>
      <c r="B24" s="23" t="s">
        <v>120</v>
      </c>
      <c r="C24" s="24">
        <v>42069</v>
      </c>
      <c r="D24" s="8">
        <f t="shared" ca="1" si="0"/>
        <v>9</v>
      </c>
      <c r="E24" s="11">
        <v>8.43</v>
      </c>
      <c r="F24" s="11">
        <v>0</v>
      </c>
      <c r="G24" s="11">
        <v>134</v>
      </c>
      <c r="H24" s="11">
        <v>30</v>
      </c>
      <c r="I24" s="11">
        <v>17</v>
      </c>
      <c r="J24" s="11">
        <v>44</v>
      </c>
      <c r="K24" s="11">
        <v>6.6</v>
      </c>
      <c r="L24" s="11">
        <v>32</v>
      </c>
      <c r="M24" s="11">
        <v>8</v>
      </c>
      <c r="N24" s="11">
        <v>42</v>
      </c>
      <c r="O24" s="11">
        <v>20</v>
      </c>
      <c r="P24" s="11">
        <v>57</v>
      </c>
      <c r="Q24" s="12">
        <f t="shared" si="1"/>
        <v>205</v>
      </c>
    </row>
    <row r="25" spans="1:17" s="20" customFormat="1" x14ac:dyDescent="0.3">
      <c r="A25" s="16">
        <v>22</v>
      </c>
      <c r="B25" s="25" t="s">
        <v>121</v>
      </c>
      <c r="C25" s="26">
        <v>42096</v>
      </c>
      <c r="D25" s="18">
        <f t="shared" ca="1" si="0"/>
        <v>9</v>
      </c>
      <c r="E25" s="19">
        <v>7.13</v>
      </c>
      <c r="F25" s="19">
        <v>0</v>
      </c>
      <c r="G25" s="19">
        <v>134</v>
      </c>
      <c r="H25" s="19">
        <v>22</v>
      </c>
      <c r="I25" s="19">
        <v>16</v>
      </c>
      <c r="J25" s="19">
        <v>32</v>
      </c>
      <c r="K25" s="19">
        <v>7.1</v>
      </c>
      <c r="L25" s="19">
        <v>8</v>
      </c>
      <c r="M25" s="19">
        <v>8</v>
      </c>
      <c r="N25" s="19">
        <v>58</v>
      </c>
      <c r="O25" s="19">
        <v>1</v>
      </c>
      <c r="P25" s="19">
        <v>20</v>
      </c>
      <c r="Q25" s="12">
        <f t="shared" si="1"/>
        <v>140</v>
      </c>
    </row>
    <row r="26" spans="1:17" s="9" customFormat="1" x14ac:dyDescent="0.3">
      <c r="A26" s="5">
        <v>23</v>
      </c>
      <c r="B26" s="23" t="s">
        <v>122</v>
      </c>
      <c r="C26" s="24">
        <v>41983</v>
      </c>
      <c r="D26" s="8">
        <f t="shared" ca="1" si="0"/>
        <v>9</v>
      </c>
      <c r="E26" s="11">
        <v>6.56</v>
      </c>
      <c r="F26" s="11">
        <v>9</v>
      </c>
      <c r="G26" s="11">
        <v>109</v>
      </c>
      <c r="H26" s="11">
        <v>17</v>
      </c>
      <c r="I26" s="11">
        <v>21</v>
      </c>
      <c r="J26" s="11">
        <v>56</v>
      </c>
      <c r="K26" s="11">
        <v>7.5</v>
      </c>
      <c r="L26" s="11">
        <v>5</v>
      </c>
      <c r="M26" s="11">
        <v>15</v>
      </c>
      <c r="N26" s="11">
        <v>62</v>
      </c>
      <c r="O26" s="11">
        <v>3</v>
      </c>
      <c r="P26" s="11">
        <v>14</v>
      </c>
      <c r="Q26" s="12">
        <f t="shared" si="1"/>
        <v>163</v>
      </c>
    </row>
    <row r="27" spans="1:17" s="20" customFormat="1" x14ac:dyDescent="0.3">
      <c r="A27" s="16">
        <v>24</v>
      </c>
      <c r="B27" s="25" t="s">
        <v>123</v>
      </c>
      <c r="C27" s="26">
        <v>42012</v>
      </c>
      <c r="D27" s="18">
        <f t="shared" ca="1" si="0"/>
        <v>9</v>
      </c>
      <c r="E27" s="19">
        <v>7.44</v>
      </c>
      <c r="F27" s="19">
        <v>0</v>
      </c>
      <c r="G27" s="19">
        <v>119</v>
      </c>
      <c r="H27" s="19">
        <v>15</v>
      </c>
      <c r="I27" s="19">
        <v>27</v>
      </c>
      <c r="J27" s="19">
        <v>61</v>
      </c>
      <c r="K27" s="19">
        <v>7.1</v>
      </c>
      <c r="L27" s="19">
        <v>8</v>
      </c>
      <c r="M27" s="19">
        <v>5</v>
      </c>
      <c r="N27" s="19">
        <v>50</v>
      </c>
      <c r="O27" s="19">
        <v>0</v>
      </c>
      <c r="P27" s="19">
        <v>0</v>
      </c>
      <c r="Q27" s="12">
        <f t="shared" si="1"/>
        <v>134</v>
      </c>
    </row>
    <row r="28" spans="1:17" s="9" customFormat="1" x14ac:dyDescent="0.3">
      <c r="A28" s="5">
        <v>25</v>
      </c>
      <c r="B28" s="23" t="s">
        <v>124</v>
      </c>
      <c r="C28" s="24">
        <v>42265</v>
      </c>
      <c r="D28" s="8">
        <f t="shared" ca="1" si="0"/>
        <v>8</v>
      </c>
      <c r="E28" s="11">
        <v>7.31</v>
      </c>
      <c r="F28" s="11">
        <v>3</v>
      </c>
      <c r="G28" s="11">
        <v>115</v>
      </c>
      <c r="H28" s="11">
        <v>28</v>
      </c>
      <c r="I28" s="11">
        <v>15</v>
      </c>
      <c r="J28" s="11">
        <v>50</v>
      </c>
      <c r="K28" s="11">
        <v>6.9</v>
      </c>
      <c r="L28" s="11">
        <v>29</v>
      </c>
      <c r="M28" s="11">
        <v>8</v>
      </c>
      <c r="N28" s="11">
        <v>56</v>
      </c>
      <c r="O28" s="11">
        <v>10</v>
      </c>
      <c r="P28" s="11">
        <v>41</v>
      </c>
      <c r="Q28" s="12">
        <f t="shared" si="1"/>
        <v>207</v>
      </c>
    </row>
    <row r="29" spans="1:17" s="9" customFormat="1" x14ac:dyDescent="0.3">
      <c r="A29" s="5">
        <v>26</v>
      </c>
      <c r="B29" s="23" t="s">
        <v>125</v>
      </c>
      <c r="C29" s="24">
        <v>42140</v>
      </c>
      <c r="D29" s="8">
        <f t="shared" ca="1" si="0"/>
        <v>8</v>
      </c>
      <c r="E29" s="11">
        <v>7.42</v>
      </c>
      <c r="F29" s="11">
        <v>0</v>
      </c>
      <c r="G29" s="11">
        <v>103</v>
      </c>
      <c r="H29" s="11">
        <v>22</v>
      </c>
      <c r="I29" s="11">
        <v>28</v>
      </c>
      <c r="J29" s="11">
        <v>69</v>
      </c>
      <c r="K29" s="11">
        <v>7.1</v>
      </c>
      <c r="L29" s="11">
        <v>23</v>
      </c>
      <c r="M29" s="11">
        <v>10</v>
      </c>
      <c r="N29" s="11">
        <v>60</v>
      </c>
      <c r="O29" s="11">
        <v>11</v>
      </c>
      <c r="P29" s="11">
        <v>44</v>
      </c>
      <c r="Q29" s="12">
        <f t="shared" si="1"/>
        <v>218</v>
      </c>
    </row>
    <row r="30" spans="1:17" s="20" customFormat="1" x14ac:dyDescent="0.3">
      <c r="A30" s="16">
        <v>27</v>
      </c>
      <c r="B30" s="25" t="s">
        <v>100</v>
      </c>
      <c r="C30" s="26">
        <v>41053</v>
      </c>
      <c r="D30" s="18">
        <f t="shared" ref="D30" ca="1" si="2">DATEDIF(C30,TODAY(),"y")</f>
        <v>11</v>
      </c>
      <c r="E30" s="19">
        <v>5.1100000000000003</v>
      </c>
      <c r="F30" s="19">
        <v>21</v>
      </c>
      <c r="G30" s="19">
        <v>170</v>
      </c>
      <c r="H30" s="19">
        <v>25</v>
      </c>
      <c r="I30" s="19">
        <v>29</v>
      </c>
      <c r="J30" s="19">
        <v>47</v>
      </c>
      <c r="K30" s="19">
        <v>5.9</v>
      </c>
      <c r="L30" s="19">
        <v>26</v>
      </c>
      <c r="M30" s="19">
        <v>20</v>
      </c>
      <c r="N30" s="19">
        <v>64</v>
      </c>
      <c r="O30" s="19">
        <v>0</v>
      </c>
      <c r="P30" s="19">
        <v>0</v>
      </c>
      <c r="Q30" s="12">
        <f t="shared" ref="Q30" si="3">SUM(F30,H30,J30,L30,N30,P30)</f>
        <v>183</v>
      </c>
    </row>
    <row r="31" spans="1:17" s="20" customFormat="1" x14ac:dyDescent="0.3">
      <c r="A31" s="16">
        <v>28</v>
      </c>
      <c r="B31" s="25" t="s">
        <v>118</v>
      </c>
      <c r="C31" s="26">
        <v>42113</v>
      </c>
      <c r="D31" s="18">
        <f ca="1">DATEDIF(C31,TODAY(),"y")</f>
        <v>9</v>
      </c>
      <c r="E31" s="19">
        <v>7.56</v>
      </c>
      <c r="F31" s="19">
        <v>0</v>
      </c>
      <c r="G31" s="19">
        <v>129</v>
      </c>
      <c r="H31" s="19">
        <v>20</v>
      </c>
      <c r="I31" s="19">
        <v>20</v>
      </c>
      <c r="J31" s="19">
        <v>44</v>
      </c>
      <c r="K31" s="19">
        <v>7.2</v>
      </c>
      <c r="L31" s="19">
        <v>5</v>
      </c>
      <c r="M31" s="19">
        <v>1</v>
      </c>
      <c r="N31" s="19">
        <v>34</v>
      </c>
      <c r="O31" s="19">
        <v>1</v>
      </c>
      <c r="P31" s="19">
        <v>20</v>
      </c>
      <c r="Q31" s="12">
        <f>SUM(F31,H31,J31,L31,N31,P31)</f>
        <v>123</v>
      </c>
    </row>
    <row r="32" spans="1:17" s="20" customFormat="1" x14ac:dyDescent="0.3">
      <c r="A32" s="16">
        <v>29</v>
      </c>
      <c r="B32" s="25" t="s">
        <v>119</v>
      </c>
      <c r="C32" s="26">
        <v>42018</v>
      </c>
      <c r="D32" s="18">
        <f ca="1">DATEDIF(C32,TODAY(),"y")</f>
        <v>9</v>
      </c>
      <c r="E32" s="19">
        <v>6.47</v>
      </c>
      <c r="F32" s="19">
        <v>5</v>
      </c>
      <c r="G32" s="19">
        <v>103</v>
      </c>
      <c r="H32" s="19">
        <v>7</v>
      </c>
      <c r="I32" s="19">
        <v>13</v>
      </c>
      <c r="J32" s="19">
        <v>26</v>
      </c>
      <c r="K32" s="19">
        <v>7.9</v>
      </c>
      <c r="L32" s="19">
        <v>0</v>
      </c>
      <c r="M32" s="19">
        <v>-5</v>
      </c>
      <c r="N32" s="19">
        <v>0</v>
      </c>
      <c r="O32" s="19">
        <v>0</v>
      </c>
      <c r="P32" s="19">
        <v>0</v>
      </c>
      <c r="Q32" s="12">
        <f>SUM(F32,H32,J32,L32,N32,P32)</f>
        <v>38</v>
      </c>
    </row>
    <row r="33" spans="16:17" ht="39" x14ac:dyDescent="0.3">
      <c r="P33" s="14" t="s">
        <v>40</v>
      </c>
      <c r="Q33" s="12">
        <f>SUM(Q4:Q32)</f>
        <v>5164</v>
      </c>
    </row>
    <row r="34" spans="16:17" ht="26" x14ac:dyDescent="0.3">
      <c r="P34" s="14" t="s">
        <v>41</v>
      </c>
      <c r="Q34" s="12">
        <f>AVERAGE(Q4:Q32)</f>
        <v>178.06896551724137</v>
      </c>
    </row>
  </sheetData>
  <mergeCells count="12">
    <mergeCell ref="O2:P2"/>
    <mergeCell ref="Q2:Q3"/>
    <mergeCell ref="B1:Q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90" zoomScaleNormal="90" workbookViewId="0">
      <selection activeCell="K14" sqref="K14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17" ht="70" customHeight="1" x14ac:dyDescent="0.3">
      <c r="A1" s="1"/>
      <c r="B1" s="82" t="s">
        <v>322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11</v>
      </c>
      <c r="N2" s="86"/>
      <c r="O2" s="85" t="s">
        <v>12</v>
      </c>
      <c r="P2" s="85"/>
      <c r="Q2" s="80" t="s">
        <v>6</v>
      </c>
    </row>
    <row r="3" spans="1:17" x14ac:dyDescent="0.3">
      <c r="A3" s="86"/>
      <c r="B3" s="86"/>
      <c r="C3" s="85"/>
      <c r="D3" s="86"/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3" t="s">
        <v>4</v>
      </c>
      <c r="P3" s="3" t="s">
        <v>5</v>
      </c>
      <c r="Q3" s="81"/>
    </row>
    <row r="4" spans="1:17" s="9" customFormat="1" x14ac:dyDescent="0.3">
      <c r="A4" s="5">
        <v>1</v>
      </c>
      <c r="B4" s="21" t="s">
        <v>293</v>
      </c>
      <c r="C4" s="22">
        <v>41955</v>
      </c>
      <c r="D4" s="8">
        <f t="shared" ref="D4:D28" ca="1" si="0">DATEDIF(C4,TODAY(),"y")</f>
        <v>9</v>
      </c>
      <c r="E4" s="47">
        <v>7.01</v>
      </c>
      <c r="F4" s="11">
        <v>8</v>
      </c>
      <c r="G4" s="11">
        <v>150</v>
      </c>
      <c r="H4" s="11">
        <v>45</v>
      </c>
      <c r="I4" s="11">
        <v>21</v>
      </c>
      <c r="J4" s="11">
        <v>56</v>
      </c>
      <c r="K4" s="11">
        <v>6.3</v>
      </c>
      <c r="L4" s="11">
        <v>42</v>
      </c>
      <c r="M4" s="11">
        <v>14</v>
      </c>
      <c r="N4" s="11">
        <v>60</v>
      </c>
      <c r="O4" s="11">
        <v>2</v>
      </c>
      <c r="P4" s="11">
        <v>12</v>
      </c>
      <c r="Q4" s="12">
        <f>SUM(F4,H4,J4,L4,N4,P4)</f>
        <v>223</v>
      </c>
    </row>
    <row r="5" spans="1:17" s="9" customFormat="1" x14ac:dyDescent="0.3">
      <c r="A5" s="5">
        <v>2</v>
      </c>
      <c r="B5" s="21" t="s">
        <v>294</v>
      </c>
      <c r="C5" s="22">
        <v>42052</v>
      </c>
      <c r="D5" s="8">
        <f t="shared" ca="1" si="0"/>
        <v>9</v>
      </c>
      <c r="E5" s="47">
        <v>6.01</v>
      </c>
      <c r="F5" s="11">
        <v>21</v>
      </c>
      <c r="G5" s="11">
        <v>140</v>
      </c>
      <c r="H5" s="11">
        <v>35</v>
      </c>
      <c r="I5" s="11">
        <v>22</v>
      </c>
      <c r="J5" s="11">
        <v>58</v>
      </c>
      <c r="K5" s="11">
        <v>6.1</v>
      </c>
      <c r="L5" s="11">
        <v>50</v>
      </c>
      <c r="M5" s="11">
        <v>11</v>
      </c>
      <c r="N5" s="11">
        <v>53</v>
      </c>
      <c r="O5" s="11">
        <v>7</v>
      </c>
      <c r="P5" s="11">
        <v>23</v>
      </c>
      <c r="Q5" s="12">
        <f t="shared" ref="Q5:Q28" si="1">SUM(F5,H5,J5,L5,N5,P5)</f>
        <v>240</v>
      </c>
    </row>
    <row r="6" spans="1:17" s="9" customFormat="1" x14ac:dyDescent="0.3">
      <c r="A6" s="5">
        <v>3</v>
      </c>
      <c r="B6" s="21" t="s">
        <v>295</v>
      </c>
      <c r="C6" s="22">
        <v>42073</v>
      </c>
      <c r="D6" s="8">
        <f t="shared" ca="1" si="0"/>
        <v>9</v>
      </c>
      <c r="E6" s="47">
        <v>5.1100000000000003</v>
      </c>
      <c r="F6" s="11">
        <v>37</v>
      </c>
      <c r="G6" s="11">
        <v>172</v>
      </c>
      <c r="H6" s="11">
        <v>59</v>
      </c>
      <c r="I6" s="11">
        <v>30</v>
      </c>
      <c r="J6" s="11">
        <v>67</v>
      </c>
      <c r="K6" s="11">
        <v>6.3</v>
      </c>
      <c r="L6" s="11">
        <v>42</v>
      </c>
      <c r="M6" s="11">
        <v>20</v>
      </c>
      <c r="N6" s="11">
        <v>68</v>
      </c>
      <c r="O6" s="11">
        <v>30</v>
      </c>
      <c r="P6" s="11">
        <v>64</v>
      </c>
      <c r="Q6" s="12">
        <f t="shared" si="1"/>
        <v>337</v>
      </c>
    </row>
    <row r="7" spans="1:17" s="20" customFormat="1" x14ac:dyDescent="0.3">
      <c r="A7" s="16">
        <v>4</v>
      </c>
      <c r="B7" s="17" t="s">
        <v>296</v>
      </c>
      <c r="C7" s="15">
        <v>41925</v>
      </c>
      <c r="D7" s="18">
        <f t="shared" ca="1" si="0"/>
        <v>9</v>
      </c>
      <c r="E7" s="48">
        <v>8.31</v>
      </c>
      <c r="F7" s="19">
        <v>0</v>
      </c>
      <c r="G7" s="19">
        <v>134</v>
      </c>
      <c r="H7" s="19">
        <v>22</v>
      </c>
      <c r="I7" s="19">
        <v>17</v>
      </c>
      <c r="J7" s="19">
        <v>35</v>
      </c>
      <c r="K7" s="19">
        <v>6.8</v>
      </c>
      <c r="L7" s="19">
        <v>17</v>
      </c>
      <c r="M7" s="19">
        <v>11</v>
      </c>
      <c r="N7" s="19">
        <v>63</v>
      </c>
      <c r="O7" s="19">
        <v>0</v>
      </c>
      <c r="P7" s="19">
        <v>0</v>
      </c>
      <c r="Q7" s="12">
        <f t="shared" si="1"/>
        <v>137</v>
      </c>
    </row>
    <row r="8" spans="1:17" s="20" customFormat="1" x14ac:dyDescent="0.3">
      <c r="A8" s="16">
        <v>5</v>
      </c>
      <c r="B8" s="17" t="s">
        <v>297</v>
      </c>
      <c r="C8" s="15">
        <v>41550</v>
      </c>
      <c r="D8" s="18">
        <f t="shared" ca="1" si="0"/>
        <v>10</v>
      </c>
      <c r="E8" s="48">
        <v>5.0199999999999996</v>
      </c>
      <c r="F8" s="19">
        <v>28</v>
      </c>
      <c r="G8" s="19">
        <v>150</v>
      </c>
      <c r="H8" s="19">
        <v>23</v>
      </c>
      <c r="I8" s="19">
        <v>31</v>
      </c>
      <c r="J8" s="19">
        <v>59</v>
      </c>
      <c r="K8" s="19">
        <v>6.1</v>
      </c>
      <c r="L8" s="19">
        <v>32</v>
      </c>
      <c r="M8" s="19">
        <v>6</v>
      </c>
      <c r="N8" s="19">
        <v>38</v>
      </c>
      <c r="O8" s="19">
        <v>6</v>
      </c>
      <c r="P8" s="19">
        <v>43</v>
      </c>
      <c r="Q8" s="12">
        <f t="shared" si="1"/>
        <v>223</v>
      </c>
    </row>
    <row r="9" spans="1:17" s="20" customFormat="1" x14ac:dyDescent="0.3">
      <c r="A9" s="16">
        <v>6</v>
      </c>
      <c r="B9" s="17" t="s">
        <v>298</v>
      </c>
      <c r="C9" s="15">
        <v>41669</v>
      </c>
      <c r="D9" s="18">
        <f t="shared" ca="1" si="0"/>
        <v>10</v>
      </c>
      <c r="E9" s="48">
        <v>4.5</v>
      </c>
      <c r="F9" s="19">
        <v>32</v>
      </c>
      <c r="G9" s="19">
        <v>134</v>
      </c>
      <c r="H9" s="19">
        <v>15</v>
      </c>
      <c r="I9" s="19">
        <v>31</v>
      </c>
      <c r="J9" s="19">
        <v>59</v>
      </c>
      <c r="K9" s="19">
        <v>6.1</v>
      </c>
      <c r="L9" s="19">
        <v>32</v>
      </c>
      <c r="M9" s="19">
        <v>12</v>
      </c>
      <c r="N9" s="19">
        <v>58</v>
      </c>
      <c r="O9" s="19">
        <v>4</v>
      </c>
      <c r="P9" s="19">
        <v>30</v>
      </c>
      <c r="Q9" s="12">
        <f t="shared" si="1"/>
        <v>226</v>
      </c>
    </row>
    <row r="10" spans="1:17" s="9" customFormat="1" x14ac:dyDescent="0.3">
      <c r="A10" s="5">
        <v>8</v>
      </c>
      <c r="B10" s="21" t="s">
        <v>299</v>
      </c>
      <c r="C10" s="22">
        <v>41830</v>
      </c>
      <c r="D10" s="8">
        <f t="shared" ca="1" si="0"/>
        <v>9</v>
      </c>
      <c r="E10" s="47">
        <v>6.22</v>
      </c>
      <c r="F10" s="11">
        <v>16</v>
      </c>
      <c r="G10" s="11">
        <v>152</v>
      </c>
      <c r="H10" s="11">
        <v>47</v>
      </c>
      <c r="I10" s="11">
        <v>24</v>
      </c>
      <c r="J10" s="11">
        <v>61</v>
      </c>
      <c r="K10" s="11">
        <v>6.3</v>
      </c>
      <c r="L10" s="11">
        <v>42</v>
      </c>
      <c r="M10" s="11">
        <v>10</v>
      </c>
      <c r="N10" s="11">
        <v>50</v>
      </c>
      <c r="O10" s="11">
        <v>7</v>
      </c>
      <c r="P10" s="11">
        <v>23</v>
      </c>
      <c r="Q10" s="12">
        <f t="shared" si="1"/>
        <v>239</v>
      </c>
    </row>
    <row r="11" spans="1:17" s="9" customFormat="1" x14ac:dyDescent="0.3">
      <c r="A11" s="5">
        <v>9</v>
      </c>
      <c r="B11" s="21" t="s">
        <v>340</v>
      </c>
      <c r="C11" s="22">
        <v>40622</v>
      </c>
      <c r="D11" s="8">
        <f t="shared" ca="1" si="0"/>
        <v>13</v>
      </c>
      <c r="E11" s="47">
        <v>5.43</v>
      </c>
      <c r="F11" s="11">
        <v>10</v>
      </c>
      <c r="G11" s="11">
        <v>168</v>
      </c>
      <c r="H11" s="11">
        <v>22</v>
      </c>
      <c r="I11" s="11">
        <v>24</v>
      </c>
      <c r="J11" s="11">
        <v>27</v>
      </c>
      <c r="K11" s="11">
        <v>6.5</v>
      </c>
      <c r="L11" s="11">
        <v>5</v>
      </c>
      <c r="M11" s="11">
        <v>12</v>
      </c>
      <c r="N11" s="11">
        <v>8</v>
      </c>
      <c r="O11" s="11">
        <v>12</v>
      </c>
      <c r="P11" s="11">
        <v>28</v>
      </c>
      <c r="Q11" s="12">
        <f t="shared" si="1"/>
        <v>100</v>
      </c>
    </row>
    <row r="12" spans="1:17" s="20" customFormat="1" x14ac:dyDescent="0.3">
      <c r="A12" s="16">
        <v>10</v>
      </c>
      <c r="B12" s="17" t="s">
        <v>300</v>
      </c>
      <c r="C12" s="15">
        <v>41553</v>
      </c>
      <c r="D12" s="18">
        <f t="shared" ca="1" si="0"/>
        <v>10</v>
      </c>
      <c r="E12" s="48" t="s">
        <v>42</v>
      </c>
      <c r="F12" s="19">
        <v>0</v>
      </c>
      <c r="G12" s="19" t="s">
        <v>42</v>
      </c>
      <c r="H12" s="19">
        <v>0</v>
      </c>
      <c r="I12" s="19" t="s">
        <v>42</v>
      </c>
      <c r="J12" s="19">
        <v>0</v>
      </c>
      <c r="K12" s="19">
        <v>6.5</v>
      </c>
      <c r="L12" s="19">
        <v>20</v>
      </c>
      <c r="M12" s="19" t="s">
        <v>42</v>
      </c>
      <c r="N12" s="19">
        <v>0</v>
      </c>
      <c r="O12" s="19" t="s">
        <v>42</v>
      </c>
      <c r="P12" s="19">
        <v>0</v>
      </c>
      <c r="Q12" s="12">
        <f t="shared" si="1"/>
        <v>20</v>
      </c>
    </row>
    <row r="13" spans="1:17" s="9" customFormat="1" x14ac:dyDescent="0.3">
      <c r="A13" s="5">
        <v>11</v>
      </c>
      <c r="B13" s="21" t="s">
        <v>301</v>
      </c>
      <c r="C13" s="22">
        <v>41884</v>
      </c>
      <c r="D13" s="8">
        <f t="shared" ca="1" si="0"/>
        <v>9</v>
      </c>
      <c r="E13" s="47">
        <v>6.21</v>
      </c>
      <c r="F13" s="11">
        <v>16</v>
      </c>
      <c r="G13" s="11">
        <v>157</v>
      </c>
      <c r="H13" s="11">
        <v>51</v>
      </c>
      <c r="I13" s="11">
        <v>22</v>
      </c>
      <c r="J13" s="11">
        <v>58</v>
      </c>
      <c r="K13" s="11">
        <v>6.3</v>
      </c>
      <c r="L13" s="11">
        <v>42</v>
      </c>
      <c r="M13" s="11">
        <v>12</v>
      </c>
      <c r="N13" s="11">
        <v>56</v>
      </c>
      <c r="O13" s="11">
        <v>3</v>
      </c>
      <c r="P13" s="11">
        <v>14</v>
      </c>
      <c r="Q13" s="12">
        <f t="shared" si="1"/>
        <v>237</v>
      </c>
    </row>
    <row r="14" spans="1:17" s="20" customFormat="1" x14ac:dyDescent="0.3">
      <c r="A14" s="16">
        <v>12</v>
      </c>
      <c r="B14" s="17" t="s">
        <v>302</v>
      </c>
      <c r="C14" s="15">
        <v>41581</v>
      </c>
      <c r="D14" s="18">
        <f t="shared" ca="1" si="0"/>
        <v>10</v>
      </c>
      <c r="E14" s="48">
        <v>5.01</v>
      </c>
      <c r="F14" s="19">
        <v>28</v>
      </c>
      <c r="G14" s="19">
        <v>168</v>
      </c>
      <c r="H14" s="19">
        <v>33</v>
      </c>
      <c r="I14" s="19">
        <v>26</v>
      </c>
      <c r="J14" s="19">
        <v>47</v>
      </c>
      <c r="K14" s="19">
        <v>5.9</v>
      </c>
      <c r="L14" s="19">
        <v>38</v>
      </c>
      <c r="M14" s="19">
        <v>0</v>
      </c>
      <c r="N14" s="19">
        <v>14</v>
      </c>
      <c r="O14" s="19">
        <v>10</v>
      </c>
      <c r="P14" s="19">
        <v>62</v>
      </c>
      <c r="Q14" s="12">
        <f t="shared" si="1"/>
        <v>222</v>
      </c>
    </row>
    <row r="15" spans="1:17" s="20" customFormat="1" x14ac:dyDescent="0.3">
      <c r="A15" s="16">
        <v>13</v>
      </c>
      <c r="B15" s="17" t="s">
        <v>303</v>
      </c>
      <c r="C15" s="15">
        <v>41927</v>
      </c>
      <c r="D15" s="18">
        <f t="shared" ca="1" si="0"/>
        <v>9</v>
      </c>
      <c r="E15" s="48">
        <v>7.28</v>
      </c>
      <c r="F15" s="19">
        <v>0</v>
      </c>
      <c r="G15" s="19">
        <v>110</v>
      </c>
      <c r="H15" s="19">
        <v>10</v>
      </c>
      <c r="I15" s="19">
        <v>23</v>
      </c>
      <c r="J15" s="19">
        <v>53</v>
      </c>
      <c r="K15" s="19">
        <v>7.1</v>
      </c>
      <c r="L15" s="19">
        <v>8</v>
      </c>
      <c r="M15" s="19">
        <v>9</v>
      </c>
      <c r="N15" s="19">
        <v>60</v>
      </c>
      <c r="O15" s="19">
        <v>0</v>
      </c>
      <c r="P15" s="19">
        <v>0</v>
      </c>
      <c r="Q15" s="12">
        <f t="shared" si="1"/>
        <v>131</v>
      </c>
    </row>
    <row r="16" spans="1:17" s="9" customFormat="1" x14ac:dyDescent="0.3">
      <c r="A16" s="5">
        <v>14</v>
      </c>
      <c r="B16" s="31" t="s">
        <v>304</v>
      </c>
      <c r="C16" s="22">
        <v>41271</v>
      </c>
      <c r="D16" s="8">
        <f t="shared" ca="1" si="0"/>
        <v>11</v>
      </c>
      <c r="E16" s="47">
        <v>7.42</v>
      </c>
      <c r="F16" s="11">
        <v>0</v>
      </c>
      <c r="G16" s="11">
        <v>118</v>
      </c>
      <c r="H16" s="11">
        <v>9</v>
      </c>
      <c r="I16" s="11">
        <v>7</v>
      </c>
      <c r="J16" s="11">
        <v>8</v>
      </c>
      <c r="K16" s="11">
        <v>7</v>
      </c>
      <c r="L16" s="11">
        <v>3</v>
      </c>
      <c r="M16" s="11">
        <v>-3</v>
      </c>
      <c r="N16" s="11">
        <v>0</v>
      </c>
      <c r="O16" s="11">
        <v>2</v>
      </c>
      <c r="P16" s="11">
        <v>4</v>
      </c>
      <c r="Q16" s="12">
        <f t="shared" si="1"/>
        <v>24</v>
      </c>
    </row>
    <row r="17" spans="1:17" s="20" customFormat="1" x14ac:dyDescent="0.3">
      <c r="A17" s="16">
        <v>15</v>
      </c>
      <c r="B17" s="17" t="s">
        <v>305</v>
      </c>
      <c r="C17" s="15">
        <v>41860</v>
      </c>
      <c r="D17" s="18">
        <f t="shared" ca="1" si="0"/>
        <v>9</v>
      </c>
      <c r="E17" s="48">
        <v>8.0500000000000007</v>
      </c>
      <c r="F17" s="19">
        <v>0</v>
      </c>
      <c r="G17" s="19">
        <v>110</v>
      </c>
      <c r="H17" s="19">
        <v>10</v>
      </c>
      <c r="I17" s="19">
        <v>19</v>
      </c>
      <c r="J17" s="19">
        <v>41</v>
      </c>
      <c r="K17" s="19">
        <v>7.5</v>
      </c>
      <c r="L17" s="19">
        <v>0</v>
      </c>
      <c r="M17" s="19">
        <v>6</v>
      </c>
      <c r="N17" s="19">
        <v>53</v>
      </c>
      <c r="O17" s="19">
        <v>0</v>
      </c>
      <c r="P17" s="19">
        <v>0</v>
      </c>
      <c r="Q17" s="12">
        <f t="shared" si="1"/>
        <v>104</v>
      </c>
    </row>
    <row r="18" spans="1:17" s="20" customFormat="1" x14ac:dyDescent="0.3">
      <c r="A18" s="16">
        <v>16</v>
      </c>
      <c r="B18" s="17" t="s">
        <v>306</v>
      </c>
      <c r="C18" s="15">
        <v>41626</v>
      </c>
      <c r="D18" s="18">
        <f t="shared" ca="1" si="0"/>
        <v>10</v>
      </c>
      <c r="E18" s="48">
        <v>5.1100000000000003</v>
      </c>
      <c r="F18" s="19">
        <v>25</v>
      </c>
      <c r="G18" s="19">
        <v>143</v>
      </c>
      <c r="H18" s="19">
        <v>19</v>
      </c>
      <c r="I18" s="19">
        <v>25</v>
      </c>
      <c r="J18" s="19">
        <v>44</v>
      </c>
      <c r="K18" s="19">
        <v>6.1</v>
      </c>
      <c r="L18" s="19">
        <v>32</v>
      </c>
      <c r="M18" s="19">
        <v>16</v>
      </c>
      <c r="N18" s="19">
        <v>64</v>
      </c>
      <c r="O18" s="19">
        <v>2</v>
      </c>
      <c r="P18" s="19">
        <v>20</v>
      </c>
      <c r="Q18" s="12">
        <f t="shared" si="1"/>
        <v>204</v>
      </c>
    </row>
    <row r="19" spans="1:17" s="20" customFormat="1" x14ac:dyDescent="0.3">
      <c r="A19" s="16">
        <v>17</v>
      </c>
      <c r="B19" s="17" t="s">
        <v>307</v>
      </c>
      <c r="C19" s="15">
        <v>41854</v>
      </c>
      <c r="D19" s="18">
        <f t="shared" ca="1" si="0"/>
        <v>9</v>
      </c>
      <c r="E19" s="48">
        <v>5.21</v>
      </c>
      <c r="F19" s="19">
        <v>24</v>
      </c>
      <c r="G19" s="19">
        <v>161</v>
      </c>
      <c r="H19" s="19">
        <v>41</v>
      </c>
      <c r="I19" s="19">
        <v>31</v>
      </c>
      <c r="J19" s="19">
        <v>68</v>
      </c>
      <c r="K19" s="19">
        <v>6.3</v>
      </c>
      <c r="L19" s="19">
        <v>32</v>
      </c>
      <c r="M19" s="19">
        <v>4</v>
      </c>
      <c r="N19" s="19">
        <v>46</v>
      </c>
      <c r="O19" s="19">
        <v>4</v>
      </c>
      <c r="P19" s="19">
        <v>43</v>
      </c>
      <c r="Q19" s="12">
        <f t="shared" si="1"/>
        <v>254</v>
      </c>
    </row>
    <row r="20" spans="1:17" s="20" customFormat="1" x14ac:dyDescent="0.3">
      <c r="A20" s="16">
        <v>18</v>
      </c>
      <c r="B20" s="17" t="s">
        <v>308</v>
      </c>
      <c r="C20" s="15">
        <v>41649</v>
      </c>
      <c r="D20" s="18">
        <f t="shared" ca="1" si="0"/>
        <v>10</v>
      </c>
      <c r="E20" s="48">
        <v>4.5599999999999996</v>
      </c>
      <c r="F20" s="19">
        <v>30</v>
      </c>
      <c r="G20" s="19">
        <v>160</v>
      </c>
      <c r="H20" s="19">
        <v>28</v>
      </c>
      <c r="I20" s="19">
        <v>29</v>
      </c>
      <c r="J20" s="19">
        <v>55</v>
      </c>
      <c r="K20" s="19">
        <v>5.9</v>
      </c>
      <c r="L20" s="19">
        <v>38</v>
      </c>
      <c r="M20" s="19">
        <v>5</v>
      </c>
      <c r="N20" s="19">
        <v>34</v>
      </c>
      <c r="O20" s="19">
        <v>10</v>
      </c>
      <c r="P20" s="19">
        <v>62</v>
      </c>
      <c r="Q20" s="12">
        <f t="shared" si="1"/>
        <v>247</v>
      </c>
    </row>
    <row r="21" spans="1:17" s="20" customFormat="1" x14ac:dyDescent="0.3">
      <c r="A21" s="16">
        <v>19</v>
      </c>
      <c r="B21" s="17" t="s">
        <v>309</v>
      </c>
      <c r="C21" s="15">
        <v>41801</v>
      </c>
      <c r="D21" s="18">
        <f t="shared" ca="1" si="0"/>
        <v>9</v>
      </c>
      <c r="E21" s="48">
        <v>6.26</v>
      </c>
      <c r="F21" s="19">
        <v>9</v>
      </c>
      <c r="G21" s="19">
        <v>128</v>
      </c>
      <c r="H21" s="19">
        <v>19</v>
      </c>
      <c r="I21" s="19">
        <v>26</v>
      </c>
      <c r="J21" s="19">
        <v>59</v>
      </c>
      <c r="K21" s="19">
        <v>6.5</v>
      </c>
      <c r="L21" s="19">
        <v>26</v>
      </c>
      <c r="M21" s="19">
        <v>3</v>
      </c>
      <c r="N21" s="19">
        <v>42</v>
      </c>
      <c r="O21" s="19">
        <v>0</v>
      </c>
      <c r="P21" s="19">
        <v>0</v>
      </c>
      <c r="Q21" s="12">
        <f t="shared" si="1"/>
        <v>155</v>
      </c>
    </row>
    <row r="22" spans="1:17" s="20" customFormat="1" x14ac:dyDescent="0.3">
      <c r="A22" s="16">
        <v>20</v>
      </c>
      <c r="B22" s="17" t="s">
        <v>310</v>
      </c>
      <c r="C22" s="15">
        <v>41993</v>
      </c>
      <c r="D22" s="18">
        <f t="shared" ca="1" si="0"/>
        <v>9</v>
      </c>
      <c r="E22" s="48">
        <v>6.51</v>
      </c>
      <c r="F22" s="19">
        <v>4</v>
      </c>
      <c r="G22" s="19">
        <v>146</v>
      </c>
      <c r="H22" s="19">
        <v>28</v>
      </c>
      <c r="I22" s="19">
        <v>24</v>
      </c>
      <c r="J22" s="19">
        <v>55</v>
      </c>
      <c r="K22" s="19">
        <v>6.6</v>
      </c>
      <c r="L22" s="19">
        <v>23</v>
      </c>
      <c r="M22" s="19">
        <v>4</v>
      </c>
      <c r="N22" s="19">
        <v>46</v>
      </c>
      <c r="O22" s="19">
        <v>2</v>
      </c>
      <c r="P22" s="19">
        <v>30</v>
      </c>
      <c r="Q22" s="12">
        <f t="shared" si="1"/>
        <v>186</v>
      </c>
    </row>
    <row r="23" spans="1:17" s="9" customFormat="1" x14ac:dyDescent="0.3">
      <c r="A23" s="5">
        <v>21</v>
      </c>
      <c r="B23" s="21" t="s">
        <v>311</v>
      </c>
      <c r="C23" s="22">
        <v>41742</v>
      </c>
      <c r="D23" s="8">
        <f t="shared" ca="1" si="0"/>
        <v>10</v>
      </c>
      <c r="E23" s="47">
        <v>5.14</v>
      </c>
      <c r="F23" s="11">
        <v>24</v>
      </c>
      <c r="G23" s="11">
        <v>147</v>
      </c>
      <c r="H23" s="11">
        <v>29</v>
      </c>
      <c r="I23" s="11">
        <v>28</v>
      </c>
      <c r="J23" s="11">
        <v>60</v>
      </c>
      <c r="K23" s="11">
        <v>6</v>
      </c>
      <c r="L23" s="11">
        <v>46</v>
      </c>
      <c r="M23" s="11">
        <v>8</v>
      </c>
      <c r="N23" s="11">
        <v>29</v>
      </c>
      <c r="O23" s="11">
        <v>7</v>
      </c>
      <c r="P23" s="11">
        <v>20</v>
      </c>
      <c r="Q23" s="12">
        <f t="shared" si="1"/>
        <v>208</v>
      </c>
    </row>
    <row r="24" spans="1:17" s="9" customFormat="1" x14ac:dyDescent="0.3">
      <c r="A24" s="5">
        <v>22</v>
      </c>
      <c r="B24" s="21" t="s">
        <v>312</v>
      </c>
      <c r="C24" s="22">
        <v>42007</v>
      </c>
      <c r="D24" s="8">
        <f t="shared" ca="1" si="0"/>
        <v>9</v>
      </c>
      <c r="E24" s="47">
        <v>7.34</v>
      </c>
      <c r="F24" s="11">
        <v>13</v>
      </c>
      <c r="G24" s="11">
        <v>150</v>
      </c>
      <c r="H24" s="11">
        <v>45</v>
      </c>
      <c r="I24" s="11">
        <v>26</v>
      </c>
      <c r="J24" s="11">
        <v>63</v>
      </c>
      <c r="K24" s="11">
        <v>6.6</v>
      </c>
      <c r="L24" s="11">
        <v>32</v>
      </c>
      <c r="M24" s="11">
        <v>11</v>
      </c>
      <c r="N24" s="11">
        <v>53</v>
      </c>
      <c r="O24" s="11">
        <v>27</v>
      </c>
      <c r="P24" s="11">
        <v>63</v>
      </c>
      <c r="Q24" s="12">
        <f t="shared" si="1"/>
        <v>269</v>
      </c>
    </row>
    <row r="25" spans="1:17" s="20" customFormat="1" x14ac:dyDescent="0.3">
      <c r="A25" s="16">
        <v>23</v>
      </c>
      <c r="B25" s="17" t="s">
        <v>313</v>
      </c>
      <c r="C25" s="15">
        <v>41216</v>
      </c>
      <c r="D25" s="18">
        <f t="shared" ca="1" si="0"/>
        <v>11</v>
      </c>
      <c r="E25" s="48">
        <v>6.2</v>
      </c>
      <c r="F25" s="19">
        <v>5</v>
      </c>
      <c r="G25" s="19">
        <v>112</v>
      </c>
      <c r="H25" s="19">
        <v>2</v>
      </c>
      <c r="I25" s="19">
        <v>11</v>
      </c>
      <c r="J25" s="19">
        <v>11</v>
      </c>
      <c r="K25" s="19">
        <v>7.5</v>
      </c>
      <c r="L25" s="19">
        <v>0</v>
      </c>
      <c r="M25" s="19">
        <v>-4</v>
      </c>
      <c r="N25" s="19">
        <v>1</v>
      </c>
      <c r="O25" s="19">
        <v>2</v>
      </c>
      <c r="P25" s="19">
        <v>17</v>
      </c>
      <c r="Q25" s="12">
        <f t="shared" si="1"/>
        <v>36</v>
      </c>
    </row>
    <row r="26" spans="1:17" s="9" customFormat="1" x14ac:dyDescent="0.3">
      <c r="A26" s="5">
        <v>24</v>
      </c>
      <c r="B26" s="21" t="s">
        <v>314</v>
      </c>
      <c r="C26" s="22">
        <v>41899</v>
      </c>
      <c r="D26" s="8">
        <f t="shared" ca="1" si="0"/>
        <v>9</v>
      </c>
      <c r="E26" s="47">
        <v>7.32</v>
      </c>
      <c r="F26" s="11">
        <v>14</v>
      </c>
      <c r="G26" s="11">
        <v>150</v>
      </c>
      <c r="H26" s="11">
        <v>45</v>
      </c>
      <c r="I26" s="11">
        <v>25</v>
      </c>
      <c r="J26" s="11">
        <v>63</v>
      </c>
      <c r="K26" s="11">
        <v>6.2</v>
      </c>
      <c r="L26" s="11">
        <v>46</v>
      </c>
      <c r="M26" s="11">
        <v>10</v>
      </c>
      <c r="N26" s="11">
        <v>50</v>
      </c>
      <c r="O26" s="11">
        <v>7</v>
      </c>
      <c r="P26" s="11">
        <v>23</v>
      </c>
      <c r="Q26" s="12">
        <f t="shared" si="1"/>
        <v>241</v>
      </c>
    </row>
    <row r="27" spans="1:17" s="20" customFormat="1" x14ac:dyDescent="0.3">
      <c r="A27" s="16">
        <v>25</v>
      </c>
      <c r="B27" s="17" t="s">
        <v>315</v>
      </c>
      <c r="C27" s="15">
        <v>41616</v>
      </c>
      <c r="D27" s="18">
        <f t="shared" ca="1" si="0"/>
        <v>10</v>
      </c>
      <c r="E27" s="48">
        <v>9.1199999999999992</v>
      </c>
      <c r="F27" s="19">
        <v>0</v>
      </c>
      <c r="G27" s="19">
        <v>110</v>
      </c>
      <c r="H27" s="19">
        <v>4</v>
      </c>
      <c r="I27" s="19">
        <v>3</v>
      </c>
      <c r="J27" s="19">
        <v>4</v>
      </c>
      <c r="K27" s="19">
        <v>8.1999999999999993</v>
      </c>
      <c r="L27" s="19">
        <v>0</v>
      </c>
      <c r="M27" s="19">
        <v>0</v>
      </c>
      <c r="N27" s="19">
        <v>14</v>
      </c>
      <c r="O27" s="19">
        <v>0</v>
      </c>
      <c r="P27" s="19">
        <v>0</v>
      </c>
      <c r="Q27" s="12">
        <f t="shared" si="1"/>
        <v>22</v>
      </c>
    </row>
    <row r="28" spans="1:17" s="9" customFormat="1" x14ac:dyDescent="0.3">
      <c r="A28" s="5">
        <v>26</v>
      </c>
      <c r="B28" s="21" t="s">
        <v>316</v>
      </c>
      <c r="C28" s="22">
        <v>41809</v>
      </c>
      <c r="D28" s="8">
        <f t="shared" ca="1" si="0"/>
        <v>9</v>
      </c>
      <c r="E28" s="47">
        <v>6.06</v>
      </c>
      <c r="F28" s="11">
        <v>20</v>
      </c>
      <c r="G28" s="11">
        <v>145</v>
      </c>
      <c r="H28" s="11">
        <v>40</v>
      </c>
      <c r="I28" s="11">
        <v>22</v>
      </c>
      <c r="J28" s="11">
        <v>58</v>
      </c>
      <c r="K28" s="11">
        <v>6.2</v>
      </c>
      <c r="L28" s="11">
        <v>46</v>
      </c>
      <c r="M28" s="11">
        <v>12</v>
      </c>
      <c r="N28" s="11">
        <v>56</v>
      </c>
      <c r="O28" s="11">
        <v>7</v>
      </c>
      <c r="P28" s="11">
        <v>23</v>
      </c>
      <c r="Q28" s="12">
        <f t="shared" si="1"/>
        <v>243</v>
      </c>
    </row>
    <row r="29" spans="1:17" ht="39" x14ac:dyDescent="0.3">
      <c r="A29" s="2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 t="s">
        <v>40</v>
      </c>
      <c r="Q29" s="12">
        <f>SUM(Q4:Q28)</f>
        <v>4528</v>
      </c>
    </row>
    <row r="30" spans="1:17" ht="26" x14ac:dyDescent="0.3">
      <c r="A30" s="2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 t="s">
        <v>41</v>
      </c>
      <c r="Q30" s="12">
        <f>AVERAGE(Q4:Q28)</f>
        <v>181.12</v>
      </c>
    </row>
  </sheetData>
  <mergeCells count="12">
    <mergeCell ref="O2:P2"/>
    <mergeCell ref="Q2:Q3"/>
    <mergeCell ref="B1:Q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B2" workbookViewId="0">
      <selection activeCell="P19" sqref="P19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17" ht="70" customHeight="1" x14ac:dyDescent="0.3">
      <c r="A1" s="1"/>
      <c r="B1" s="82" t="s">
        <v>325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11</v>
      </c>
      <c r="N2" s="86"/>
      <c r="O2" s="85" t="s">
        <v>12</v>
      </c>
      <c r="P2" s="85"/>
      <c r="Q2" s="80" t="s">
        <v>6</v>
      </c>
    </row>
    <row r="3" spans="1:17" x14ac:dyDescent="0.3">
      <c r="A3" s="86"/>
      <c r="B3" s="86"/>
      <c r="C3" s="85"/>
      <c r="D3" s="86"/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3" t="s">
        <v>4</v>
      </c>
      <c r="P3" s="3" t="s">
        <v>5</v>
      </c>
      <c r="Q3" s="81"/>
    </row>
    <row r="4" spans="1:17" s="9" customFormat="1" x14ac:dyDescent="0.3">
      <c r="A4" s="5">
        <v>1</v>
      </c>
      <c r="B4" s="21" t="s">
        <v>126</v>
      </c>
      <c r="C4" s="30">
        <v>41282</v>
      </c>
      <c r="D4" s="8">
        <f ca="1">DATEDIF(C4,TODAY(),"y")</f>
        <v>11</v>
      </c>
      <c r="E4" s="11">
        <v>8.32</v>
      </c>
      <c r="F4" s="11">
        <v>0</v>
      </c>
      <c r="G4" s="11">
        <v>163</v>
      </c>
      <c r="H4" s="11">
        <v>32</v>
      </c>
      <c r="I4" s="11">
        <v>21</v>
      </c>
      <c r="J4" s="11">
        <v>36</v>
      </c>
      <c r="K4" s="11">
        <v>6.3</v>
      </c>
      <c r="L4" s="11">
        <v>20</v>
      </c>
      <c r="M4" s="11">
        <v>18</v>
      </c>
      <c r="N4" s="11">
        <v>53</v>
      </c>
      <c r="O4" s="11">
        <v>4</v>
      </c>
      <c r="P4" s="11">
        <v>8</v>
      </c>
      <c r="Q4" s="12">
        <f>SUM(F4,H4,J4,L4,N4,P4)</f>
        <v>149</v>
      </c>
    </row>
    <row r="5" spans="1:17" s="20" customFormat="1" x14ac:dyDescent="0.3">
      <c r="A5" s="16">
        <v>2</v>
      </c>
      <c r="B5" s="17" t="s">
        <v>127</v>
      </c>
      <c r="C5" s="15">
        <v>41486</v>
      </c>
      <c r="D5" s="18">
        <f ca="1">DATEDIF(C5,TODAY(),"y")</f>
        <v>10</v>
      </c>
      <c r="E5" s="19">
        <v>8.16</v>
      </c>
      <c r="F5" s="19">
        <v>0</v>
      </c>
      <c r="G5" s="19">
        <v>149</v>
      </c>
      <c r="H5" s="19">
        <v>22</v>
      </c>
      <c r="I5" s="19">
        <v>14</v>
      </c>
      <c r="J5" s="19">
        <v>20</v>
      </c>
      <c r="K5" s="19">
        <v>6.6</v>
      </c>
      <c r="L5" s="19">
        <v>17</v>
      </c>
      <c r="M5" s="19">
        <v>-5</v>
      </c>
      <c r="N5" s="19">
        <v>0</v>
      </c>
      <c r="O5" s="19">
        <v>0</v>
      </c>
      <c r="P5" s="19">
        <v>0</v>
      </c>
      <c r="Q5" s="12">
        <f t="shared" ref="Q5:Q19" si="0">SUM(F5,H5,J5,L5,N5,P5)</f>
        <v>59</v>
      </c>
    </row>
    <row r="6" spans="1:17" s="20" customFormat="1" x14ac:dyDescent="0.3">
      <c r="A6" s="16">
        <v>3</v>
      </c>
      <c r="B6" s="17" t="s">
        <v>128</v>
      </c>
      <c r="C6" s="15">
        <v>41279</v>
      </c>
      <c r="D6" s="18">
        <f t="shared" ref="D6:D19" ca="1" si="1">DATEDIF(C6,TODAY(),"y")</f>
        <v>11</v>
      </c>
      <c r="E6" s="19">
        <v>6.19</v>
      </c>
      <c r="F6" s="19">
        <v>5</v>
      </c>
      <c r="G6" s="19">
        <v>164</v>
      </c>
      <c r="H6" s="19">
        <v>22</v>
      </c>
      <c r="I6" s="19">
        <v>33</v>
      </c>
      <c r="J6" s="19">
        <v>56</v>
      </c>
      <c r="K6" s="19">
        <v>6.3</v>
      </c>
      <c r="L6" s="19">
        <v>14</v>
      </c>
      <c r="M6" s="19">
        <v>10</v>
      </c>
      <c r="N6" s="19">
        <v>42</v>
      </c>
      <c r="O6" s="19">
        <v>2</v>
      </c>
      <c r="P6" s="19">
        <v>17</v>
      </c>
      <c r="Q6" s="12">
        <f t="shared" si="0"/>
        <v>156</v>
      </c>
    </row>
    <row r="7" spans="1:17" s="9" customFormat="1" x14ac:dyDescent="0.3">
      <c r="A7" s="5">
        <v>4</v>
      </c>
      <c r="B7" s="21" t="s">
        <v>129</v>
      </c>
      <c r="C7" s="22">
        <v>41362</v>
      </c>
      <c r="D7" s="8">
        <f t="shared" ca="1" si="1"/>
        <v>11</v>
      </c>
      <c r="E7" s="11">
        <v>8.3699999999999992</v>
      </c>
      <c r="F7" s="11">
        <v>0</v>
      </c>
      <c r="G7" s="11">
        <v>130</v>
      </c>
      <c r="H7" s="11">
        <v>15</v>
      </c>
      <c r="I7" s="11">
        <v>20</v>
      </c>
      <c r="J7" s="11">
        <v>34</v>
      </c>
      <c r="K7" s="11">
        <v>6.8</v>
      </c>
      <c r="L7" s="11">
        <v>7</v>
      </c>
      <c r="M7" s="11">
        <v>4</v>
      </c>
      <c r="N7" s="11">
        <v>11</v>
      </c>
      <c r="O7" s="11">
        <v>1</v>
      </c>
      <c r="P7" s="11">
        <v>2</v>
      </c>
      <c r="Q7" s="12">
        <f t="shared" si="0"/>
        <v>69</v>
      </c>
    </row>
    <row r="8" spans="1:17" s="9" customFormat="1" x14ac:dyDescent="0.3">
      <c r="A8" s="5">
        <v>5</v>
      </c>
      <c r="B8" s="21" t="s">
        <v>130</v>
      </c>
      <c r="C8" s="22">
        <v>41654</v>
      </c>
      <c r="D8" s="8">
        <f t="shared" ca="1" si="1"/>
        <v>10</v>
      </c>
      <c r="E8" s="11">
        <v>5.42</v>
      </c>
      <c r="F8" s="11">
        <v>25</v>
      </c>
      <c r="G8" s="11">
        <v>120</v>
      </c>
      <c r="H8" s="11">
        <v>15</v>
      </c>
      <c r="I8" s="11">
        <v>29</v>
      </c>
      <c r="J8" s="11">
        <v>62</v>
      </c>
      <c r="K8" s="11">
        <v>7.7</v>
      </c>
      <c r="L8" s="11">
        <v>0</v>
      </c>
      <c r="M8" s="11">
        <v>0</v>
      </c>
      <c r="N8" s="11">
        <v>5</v>
      </c>
      <c r="O8" s="11">
        <v>4</v>
      </c>
      <c r="P8" s="11">
        <v>14</v>
      </c>
      <c r="Q8" s="12">
        <f t="shared" si="0"/>
        <v>121</v>
      </c>
    </row>
    <row r="9" spans="1:17" s="20" customFormat="1" x14ac:dyDescent="0.3">
      <c r="A9" s="16">
        <v>6</v>
      </c>
      <c r="B9" s="17" t="s">
        <v>131</v>
      </c>
      <c r="C9" s="15">
        <v>41694</v>
      </c>
      <c r="D9" s="18">
        <f t="shared" ca="1" si="1"/>
        <v>10</v>
      </c>
      <c r="E9" s="19">
        <v>8.58</v>
      </c>
      <c r="F9" s="19">
        <v>0</v>
      </c>
      <c r="G9" s="19">
        <v>152</v>
      </c>
      <c r="H9" s="19">
        <v>24</v>
      </c>
      <c r="I9" s="19">
        <v>20</v>
      </c>
      <c r="J9" s="19">
        <v>32</v>
      </c>
      <c r="K9" s="19">
        <v>6.6</v>
      </c>
      <c r="L9" s="19">
        <v>17</v>
      </c>
      <c r="M9" s="19">
        <v>3</v>
      </c>
      <c r="N9" s="19">
        <v>26</v>
      </c>
      <c r="O9" s="19">
        <v>0</v>
      </c>
      <c r="P9" s="19">
        <v>0</v>
      </c>
      <c r="Q9" s="12">
        <f t="shared" si="0"/>
        <v>99</v>
      </c>
    </row>
    <row r="10" spans="1:17" s="20" customFormat="1" x14ac:dyDescent="0.3">
      <c r="A10" s="16">
        <v>7</v>
      </c>
      <c r="B10" s="17" t="s">
        <v>132</v>
      </c>
      <c r="C10" s="15">
        <v>41311</v>
      </c>
      <c r="D10" s="18">
        <f t="shared" ca="1" si="1"/>
        <v>11</v>
      </c>
      <c r="E10" s="19">
        <v>6.17</v>
      </c>
      <c r="F10" s="19">
        <v>5</v>
      </c>
      <c r="G10" s="19">
        <v>156</v>
      </c>
      <c r="H10" s="19">
        <v>18</v>
      </c>
      <c r="I10" s="19">
        <v>20</v>
      </c>
      <c r="J10" s="19">
        <v>29</v>
      </c>
      <c r="K10" s="19">
        <v>6.1</v>
      </c>
      <c r="L10" s="19">
        <v>20</v>
      </c>
      <c r="M10" s="19">
        <v>3</v>
      </c>
      <c r="N10" s="19">
        <v>18</v>
      </c>
      <c r="O10" s="19">
        <v>0</v>
      </c>
      <c r="P10" s="19">
        <v>0</v>
      </c>
      <c r="Q10" s="12">
        <f t="shared" si="0"/>
        <v>90</v>
      </c>
    </row>
    <row r="11" spans="1:17" s="9" customFormat="1" x14ac:dyDescent="0.3">
      <c r="A11" s="5">
        <v>8</v>
      </c>
      <c r="B11" s="31" t="s">
        <v>133</v>
      </c>
      <c r="C11" s="22">
        <v>41554</v>
      </c>
      <c r="D11" s="8">
        <f t="shared" ca="1" si="1"/>
        <v>10</v>
      </c>
      <c r="E11" s="11">
        <v>5.17</v>
      </c>
      <c r="F11" s="11">
        <v>33</v>
      </c>
      <c r="G11" s="11">
        <v>134</v>
      </c>
      <c r="H11" s="11">
        <v>22</v>
      </c>
      <c r="I11" s="11">
        <v>28</v>
      </c>
      <c r="J11" s="11">
        <v>60</v>
      </c>
      <c r="K11" s="11">
        <v>6.3</v>
      </c>
      <c r="L11" s="11">
        <v>35</v>
      </c>
      <c r="M11" s="11">
        <v>10</v>
      </c>
      <c r="N11" s="11">
        <v>35</v>
      </c>
      <c r="O11" s="11">
        <v>0</v>
      </c>
      <c r="P11" s="11">
        <v>0</v>
      </c>
      <c r="Q11" s="12">
        <f t="shared" si="0"/>
        <v>185</v>
      </c>
    </row>
    <row r="12" spans="1:17" s="9" customFormat="1" x14ac:dyDescent="0.3">
      <c r="A12" s="5">
        <v>9</v>
      </c>
      <c r="B12" s="21" t="s">
        <v>134</v>
      </c>
      <c r="C12" s="22">
        <v>41569</v>
      </c>
      <c r="D12" s="8">
        <f t="shared" ca="1" si="1"/>
        <v>10</v>
      </c>
      <c r="E12" s="11">
        <v>7.48</v>
      </c>
      <c r="F12" s="11">
        <v>0</v>
      </c>
      <c r="G12" s="11">
        <v>152</v>
      </c>
      <c r="H12" s="11">
        <v>32</v>
      </c>
      <c r="I12" s="11">
        <v>24</v>
      </c>
      <c r="J12" s="11">
        <v>50</v>
      </c>
      <c r="K12" s="11">
        <v>6.2</v>
      </c>
      <c r="L12" s="11">
        <v>38</v>
      </c>
      <c r="M12" s="11">
        <v>10</v>
      </c>
      <c r="N12" s="11">
        <v>35</v>
      </c>
      <c r="O12" s="11">
        <v>12</v>
      </c>
      <c r="P12" s="11">
        <v>30</v>
      </c>
      <c r="Q12" s="12">
        <f t="shared" si="0"/>
        <v>185</v>
      </c>
    </row>
    <row r="13" spans="1:17" s="9" customFormat="1" x14ac:dyDescent="0.3">
      <c r="A13" s="5">
        <v>10</v>
      </c>
      <c r="B13" s="31" t="s">
        <v>135</v>
      </c>
      <c r="C13" s="22">
        <v>41104</v>
      </c>
      <c r="D13" s="8">
        <f t="shared" ca="1" si="1"/>
        <v>11</v>
      </c>
      <c r="E13" s="11">
        <v>5.01</v>
      </c>
      <c r="F13" s="11">
        <v>31</v>
      </c>
      <c r="G13" s="11">
        <v>155</v>
      </c>
      <c r="H13" s="11">
        <v>28</v>
      </c>
      <c r="I13" s="11">
        <v>19</v>
      </c>
      <c r="J13" s="11">
        <v>32</v>
      </c>
      <c r="K13" s="11">
        <v>6.1</v>
      </c>
      <c r="L13" s="11">
        <v>27</v>
      </c>
      <c r="M13" s="11">
        <v>10</v>
      </c>
      <c r="N13" s="11">
        <v>27</v>
      </c>
      <c r="O13" s="11">
        <v>2</v>
      </c>
      <c r="P13" s="11">
        <v>4</v>
      </c>
      <c r="Q13" s="12">
        <f t="shared" si="0"/>
        <v>149</v>
      </c>
    </row>
    <row r="14" spans="1:17" s="9" customFormat="1" x14ac:dyDescent="0.3">
      <c r="A14" s="5">
        <v>11</v>
      </c>
      <c r="B14" s="21" t="s">
        <v>136</v>
      </c>
      <c r="C14" s="22">
        <v>41352</v>
      </c>
      <c r="D14" s="8">
        <f t="shared" ca="1" si="1"/>
        <v>11</v>
      </c>
      <c r="E14" s="11">
        <v>7.04</v>
      </c>
      <c r="F14" s="11">
        <v>1</v>
      </c>
      <c r="G14" s="11">
        <v>115</v>
      </c>
      <c r="H14" s="11">
        <v>8</v>
      </c>
      <c r="I14" s="11">
        <v>15</v>
      </c>
      <c r="J14" s="11">
        <v>24</v>
      </c>
      <c r="K14" s="11">
        <v>7.9</v>
      </c>
      <c r="L14" s="11">
        <v>0</v>
      </c>
      <c r="M14" s="11">
        <v>4</v>
      </c>
      <c r="N14" s="11">
        <v>11</v>
      </c>
      <c r="O14" s="11">
        <v>4</v>
      </c>
      <c r="P14" s="11">
        <v>8</v>
      </c>
      <c r="Q14" s="12">
        <f t="shared" si="0"/>
        <v>52</v>
      </c>
    </row>
    <row r="15" spans="1:17" s="20" customFormat="1" x14ac:dyDescent="0.3">
      <c r="A15" s="16">
        <v>13</v>
      </c>
      <c r="B15" s="17" t="s">
        <v>137</v>
      </c>
      <c r="C15" s="15">
        <v>41308</v>
      </c>
      <c r="D15" s="18">
        <f t="shared" ca="1" si="1"/>
        <v>11</v>
      </c>
      <c r="E15" s="19">
        <v>4.54</v>
      </c>
      <c r="F15" s="19">
        <v>25</v>
      </c>
      <c r="G15" s="19">
        <v>140</v>
      </c>
      <c r="H15" s="19">
        <v>11</v>
      </c>
      <c r="I15" s="19">
        <v>28</v>
      </c>
      <c r="J15" s="19">
        <v>45</v>
      </c>
      <c r="K15" s="19">
        <v>5.8</v>
      </c>
      <c r="L15" s="19">
        <v>29</v>
      </c>
      <c r="M15" s="19">
        <v>-8</v>
      </c>
      <c r="N15" s="19">
        <v>0</v>
      </c>
      <c r="O15" s="19">
        <v>0</v>
      </c>
      <c r="P15" s="19">
        <v>0</v>
      </c>
      <c r="Q15" s="12">
        <f t="shared" si="0"/>
        <v>110</v>
      </c>
    </row>
    <row r="16" spans="1:17" s="9" customFormat="1" x14ac:dyDescent="0.3">
      <c r="A16" s="5">
        <v>14</v>
      </c>
      <c r="B16" s="21" t="s">
        <v>138</v>
      </c>
      <c r="C16" s="22">
        <v>41425</v>
      </c>
      <c r="D16" s="8">
        <f t="shared" ca="1" si="1"/>
        <v>10</v>
      </c>
      <c r="E16" s="11">
        <v>6.42</v>
      </c>
      <c r="F16" s="11">
        <v>11</v>
      </c>
      <c r="G16" s="11">
        <v>123</v>
      </c>
      <c r="H16" s="11">
        <v>17</v>
      </c>
      <c r="I16" s="11">
        <v>23</v>
      </c>
      <c r="J16" s="11">
        <v>47</v>
      </c>
      <c r="K16" s="11">
        <v>6.6</v>
      </c>
      <c r="L16" s="11">
        <v>26</v>
      </c>
      <c r="M16" s="11">
        <v>2</v>
      </c>
      <c r="N16" s="11">
        <v>11</v>
      </c>
      <c r="O16" s="11">
        <v>5</v>
      </c>
      <c r="P16" s="11">
        <v>16</v>
      </c>
      <c r="Q16" s="12">
        <f t="shared" si="0"/>
        <v>128</v>
      </c>
    </row>
    <row r="17" spans="1:17" s="20" customFormat="1" x14ac:dyDescent="0.3">
      <c r="A17" s="16">
        <v>15</v>
      </c>
      <c r="B17" s="17" t="s">
        <v>139</v>
      </c>
      <c r="C17" s="15">
        <v>41345</v>
      </c>
      <c r="D17" s="18">
        <f t="shared" ca="1" si="1"/>
        <v>11</v>
      </c>
      <c r="E17" s="19">
        <v>5.51</v>
      </c>
      <c r="F17" s="19">
        <v>11</v>
      </c>
      <c r="G17" s="19">
        <v>143</v>
      </c>
      <c r="H17" s="19">
        <v>12</v>
      </c>
      <c r="I17" s="19">
        <v>29</v>
      </c>
      <c r="J17" s="19">
        <v>47</v>
      </c>
      <c r="K17" s="19">
        <v>6.3</v>
      </c>
      <c r="L17" s="19">
        <v>14</v>
      </c>
      <c r="M17" s="19">
        <v>3</v>
      </c>
      <c r="N17" s="19">
        <v>18</v>
      </c>
      <c r="O17" s="19">
        <v>0</v>
      </c>
      <c r="P17" s="19">
        <v>0</v>
      </c>
      <c r="Q17" s="12">
        <f t="shared" si="0"/>
        <v>102</v>
      </c>
    </row>
    <row r="18" spans="1:17" s="9" customFormat="1" x14ac:dyDescent="0.3">
      <c r="A18" s="5">
        <v>16</v>
      </c>
      <c r="B18" s="21" t="s">
        <v>140</v>
      </c>
      <c r="C18" s="22">
        <v>41404</v>
      </c>
      <c r="D18" s="8">
        <f t="shared" ca="1" si="1"/>
        <v>10</v>
      </c>
      <c r="E18" s="11">
        <v>5.35</v>
      </c>
      <c r="F18" s="11">
        <v>27</v>
      </c>
      <c r="G18" s="11">
        <v>132</v>
      </c>
      <c r="H18" s="11">
        <v>21</v>
      </c>
      <c r="I18" s="11">
        <v>13</v>
      </c>
      <c r="J18" s="11">
        <v>21</v>
      </c>
      <c r="K18" s="11">
        <v>6.6</v>
      </c>
      <c r="L18" s="11">
        <v>26</v>
      </c>
      <c r="M18" s="11">
        <v>1</v>
      </c>
      <c r="N18" s="11">
        <v>8</v>
      </c>
      <c r="O18" s="11">
        <v>16</v>
      </c>
      <c r="P18" s="11">
        <v>38</v>
      </c>
      <c r="Q18" s="12">
        <f t="shared" si="0"/>
        <v>141</v>
      </c>
    </row>
    <row r="19" spans="1:17" s="20" customFormat="1" x14ac:dyDescent="0.3">
      <c r="A19" s="16">
        <v>17</v>
      </c>
      <c r="B19" s="17" t="s">
        <v>141</v>
      </c>
      <c r="C19" s="15">
        <v>41577</v>
      </c>
      <c r="D19" s="18">
        <f t="shared" ca="1" si="1"/>
        <v>10</v>
      </c>
      <c r="E19" s="19">
        <v>7.23</v>
      </c>
      <c r="F19" s="19">
        <v>0</v>
      </c>
      <c r="G19" s="19">
        <v>129</v>
      </c>
      <c r="H19" s="19">
        <v>12</v>
      </c>
      <c r="I19" s="19">
        <v>20</v>
      </c>
      <c r="J19" s="19">
        <v>32</v>
      </c>
      <c r="K19" s="19">
        <v>6.4</v>
      </c>
      <c r="L19" s="19">
        <v>23</v>
      </c>
      <c r="M19" s="19">
        <v>-10</v>
      </c>
      <c r="N19" s="19">
        <v>0</v>
      </c>
      <c r="O19" s="19">
        <v>0</v>
      </c>
      <c r="P19" s="19">
        <v>0</v>
      </c>
      <c r="Q19" s="12">
        <f t="shared" si="0"/>
        <v>67</v>
      </c>
    </row>
    <row r="20" spans="1:17" ht="39" x14ac:dyDescent="0.3">
      <c r="A20" s="2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 t="s">
        <v>40</v>
      </c>
      <c r="Q20" s="12">
        <f>SUM(Q4:Q19)</f>
        <v>1862</v>
      </c>
    </row>
    <row r="21" spans="1:17" ht="26" x14ac:dyDescent="0.3">
      <c r="A21" s="2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 t="s">
        <v>41</v>
      </c>
      <c r="Q21" s="12">
        <f>AVERAGE(Q4:Q19)</f>
        <v>116.375</v>
      </c>
    </row>
  </sheetData>
  <mergeCells count="12">
    <mergeCell ref="O2:P2"/>
    <mergeCell ref="Q2:Q3"/>
    <mergeCell ref="B1:Q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C2" workbookViewId="0">
      <selection activeCell="P18" sqref="P18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19" ht="70" customHeight="1" x14ac:dyDescent="0.3">
      <c r="A1" s="1"/>
      <c r="B1" s="82" t="s">
        <v>326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11</v>
      </c>
      <c r="N2" s="86"/>
      <c r="O2" s="85" t="s">
        <v>12</v>
      </c>
      <c r="P2" s="85"/>
      <c r="Q2" s="85" t="s">
        <v>158</v>
      </c>
      <c r="R2" s="85"/>
      <c r="S2" s="80" t="s">
        <v>6</v>
      </c>
    </row>
    <row r="3" spans="1:19" x14ac:dyDescent="0.3">
      <c r="A3" s="86"/>
      <c r="B3" s="86"/>
      <c r="C3" s="85"/>
      <c r="D3" s="86"/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3" t="s">
        <v>4</v>
      </c>
      <c r="P3" s="3" t="s">
        <v>5</v>
      </c>
      <c r="Q3" s="3" t="s">
        <v>4</v>
      </c>
      <c r="R3" s="3" t="s">
        <v>5</v>
      </c>
      <c r="S3" s="81"/>
    </row>
    <row r="4" spans="1:19" s="9" customFormat="1" x14ac:dyDescent="0.3">
      <c r="A4" s="5">
        <v>1</v>
      </c>
      <c r="B4" s="21" t="s">
        <v>142</v>
      </c>
      <c r="C4" s="22">
        <v>41435</v>
      </c>
      <c r="D4" s="8">
        <f ca="1">DATEDIF(C4,TODAY(),"y")</f>
        <v>10</v>
      </c>
      <c r="E4" s="11">
        <v>7.03</v>
      </c>
      <c r="F4" s="11">
        <v>6</v>
      </c>
      <c r="G4" s="11">
        <v>140</v>
      </c>
      <c r="H4" s="11">
        <v>25</v>
      </c>
      <c r="I4" s="11">
        <v>23</v>
      </c>
      <c r="J4" s="11">
        <v>47</v>
      </c>
      <c r="K4" s="11">
        <v>5.7</v>
      </c>
      <c r="L4" s="11">
        <v>56</v>
      </c>
      <c r="M4" s="11">
        <v>1</v>
      </c>
      <c r="N4" s="11">
        <v>8</v>
      </c>
      <c r="O4" s="11">
        <v>10</v>
      </c>
      <c r="P4" s="11">
        <v>26</v>
      </c>
      <c r="Q4" s="11" t="s">
        <v>42</v>
      </c>
      <c r="R4" s="11">
        <v>0</v>
      </c>
      <c r="S4" s="12">
        <f>SUM(F4,H4,J4,L4,N4,P4,R4)</f>
        <v>168</v>
      </c>
    </row>
    <row r="5" spans="1:19" s="20" customFormat="1" x14ac:dyDescent="0.3">
      <c r="A5" s="16">
        <v>2</v>
      </c>
      <c r="B5" s="17" t="s">
        <v>143</v>
      </c>
      <c r="C5" s="15">
        <v>41424</v>
      </c>
      <c r="D5" s="18">
        <f t="shared" ref="D5:D18" ca="1" si="0">DATEDIF(C5,TODAY(),"y")</f>
        <v>10</v>
      </c>
      <c r="E5" s="19">
        <v>6.2</v>
      </c>
      <c r="F5" s="19">
        <v>9</v>
      </c>
      <c r="G5" s="19">
        <v>170</v>
      </c>
      <c r="H5" s="19">
        <v>35</v>
      </c>
      <c r="I5" s="19">
        <v>28</v>
      </c>
      <c r="J5" s="19">
        <v>53</v>
      </c>
      <c r="K5" s="19">
        <v>6.7</v>
      </c>
      <c r="L5" s="19">
        <v>14</v>
      </c>
      <c r="M5" s="19">
        <v>-5</v>
      </c>
      <c r="N5" s="19">
        <v>0</v>
      </c>
      <c r="O5" s="19">
        <v>7</v>
      </c>
      <c r="P5" s="19">
        <v>50</v>
      </c>
      <c r="Q5" s="19" t="s">
        <v>42</v>
      </c>
      <c r="R5" s="19">
        <v>0</v>
      </c>
      <c r="S5" s="12">
        <f t="shared" ref="S5:S19" si="1">SUM(F5,H5,J5,L5,N5,P5,R5)</f>
        <v>161</v>
      </c>
    </row>
    <row r="6" spans="1:19" s="9" customFormat="1" x14ac:dyDescent="0.3">
      <c r="A6" s="5">
        <v>3</v>
      </c>
      <c r="B6" s="31" t="s">
        <v>144</v>
      </c>
      <c r="C6" s="22">
        <v>41466</v>
      </c>
      <c r="D6" s="8">
        <f t="shared" ca="1" si="0"/>
        <v>10</v>
      </c>
      <c r="E6" s="11">
        <v>8.15</v>
      </c>
      <c r="F6" s="11">
        <v>0</v>
      </c>
      <c r="G6" s="11">
        <v>130</v>
      </c>
      <c r="H6" s="11">
        <v>20</v>
      </c>
      <c r="I6" s="11">
        <v>18</v>
      </c>
      <c r="J6" s="11">
        <v>32</v>
      </c>
      <c r="K6" s="11">
        <v>6.4</v>
      </c>
      <c r="L6" s="11">
        <v>32</v>
      </c>
      <c r="M6" s="11">
        <v>12</v>
      </c>
      <c r="N6" s="11">
        <v>42</v>
      </c>
      <c r="O6" s="11">
        <v>0</v>
      </c>
      <c r="P6" s="11">
        <v>0</v>
      </c>
      <c r="Q6" s="11" t="s">
        <v>42</v>
      </c>
      <c r="R6" s="11">
        <v>0</v>
      </c>
      <c r="S6" s="12">
        <f t="shared" si="1"/>
        <v>126</v>
      </c>
    </row>
    <row r="7" spans="1:19" s="20" customFormat="1" x14ac:dyDescent="0.3">
      <c r="A7" s="16">
        <v>4</v>
      </c>
      <c r="B7" s="29" t="s">
        <v>145</v>
      </c>
      <c r="C7" s="15">
        <v>41379</v>
      </c>
      <c r="D7" s="18">
        <f t="shared" ca="1" si="0"/>
        <v>11</v>
      </c>
      <c r="E7" s="19">
        <v>8.39</v>
      </c>
      <c r="F7" s="19">
        <v>0</v>
      </c>
      <c r="G7" s="19">
        <v>129</v>
      </c>
      <c r="H7" s="19">
        <v>7</v>
      </c>
      <c r="I7" s="19">
        <v>25</v>
      </c>
      <c r="J7" s="19">
        <v>39</v>
      </c>
      <c r="K7" s="19">
        <v>6.5</v>
      </c>
      <c r="L7" s="19">
        <v>9</v>
      </c>
      <c r="M7" s="19">
        <v>3</v>
      </c>
      <c r="N7" s="19">
        <v>18</v>
      </c>
      <c r="O7" s="19">
        <v>0</v>
      </c>
      <c r="P7" s="19">
        <v>0</v>
      </c>
      <c r="Q7" s="19" t="s">
        <v>42</v>
      </c>
      <c r="R7" s="19">
        <v>0</v>
      </c>
      <c r="S7" s="12">
        <f t="shared" si="1"/>
        <v>73</v>
      </c>
    </row>
    <row r="8" spans="1:19" s="9" customFormat="1" x14ac:dyDescent="0.3">
      <c r="A8" s="5">
        <v>5</v>
      </c>
      <c r="B8" s="21" t="s">
        <v>146</v>
      </c>
      <c r="C8" s="22">
        <v>41498</v>
      </c>
      <c r="D8" s="8">
        <f t="shared" ca="1" si="0"/>
        <v>10</v>
      </c>
      <c r="E8" s="11">
        <v>4.33</v>
      </c>
      <c r="F8" s="11">
        <v>56</v>
      </c>
      <c r="G8" s="11">
        <v>165</v>
      </c>
      <c r="H8" s="11">
        <v>45</v>
      </c>
      <c r="I8" s="11">
        <v>26</v>
      </c>
      <c r="J8" s="11">
        <v>56</v>
      </c>
      <c r="K8" s="11">
        <v>5.6</v>
      </c>
      <c r="L8" s="11">
        <v>59</v>
      </c>
      <c r="M8" s="11">
        <v>9</v>
      </c>
      <c r="N8" s="11">
        <v>32</v>
      </c>
      <c r="O8" s="11">
        <v>20</v>
      </c>
      <c r="P8" s="11">
        <v>50</v>
      </c>
      <c r="Q8" s="11" t="s">
        <v>42</v>
      </c>
      <c r="R8" s="11">
        <v>0</v>
      </c>
      <c r="S8" s="12">
        <f t="shared" si="1"/>
        <v>298</v>
      </c>
    </row>
    <row r="9" spans="1:19" s="20" customFormat="1" x14ac:dyDescent="0.3">
      <c r="A9" s="16">
        <v>6</v>
      </c>
      <c r="B9" s="17" t="s">
        <v>147</v>
      </c>
      <c r="C9" s="15">
        <v>41490</v>
      </c>
      <c r="D9" s="18">
        <f t="shared" ca="1" si="0"/>
        <v>10</v>
      </c>
      <c r="E9" s="19">
        <v>5.47</v>
      </c>
      <c r="F9" s="19">
        <v>16</v>
      </c>
      <c r="G9" s="19">
        <v>150</v>
      </c>
      <c r="H9" s="19">
        <v>23</v>
      </c>
      <c r="I9" s="19">
        <v>27</v>
      </c>
      <c r="J9" s="19">
        <v>50</v>
      </c>
      <c r="K9" s="19">
        <v>6.2</v>
      </c>
      <c r="L9" s="19">
        <v>29</v>
      </c>
      <c r="M9" s="19">
        <v>-5</v>
      </c>
      <c r="N9" s="19">
        <v>0</v>
      </c>
      <c r="O9" s="19">
        <v>4</v>
      </c>
      <c r="P9" s="19">
        <v>30</v>
      </c>
      <c r="Q9" s="19" t="s">
        <v>42</v>
      </c>
      <c r="R9" s="19">
        <v>0</v>
      </c>
      <c r="S9" s="12">
        <f t="shared" si="1"/>
        <v>148</v>
      </c>
    </row>
    <row r="10" spans="1:19" s="20" customFormat="1" x14ac:dyDescent="0.3">
      <c r="A10" s="16">
        <v>7</v>
      </c>
      <c r="B10" s="17" t="s">
        <v>148</v>
      </c>
      <c r="C10" s="15">
        <v>41625</v>
      </c>
      <c r="D10" s="18">
        <f t="shared" ca="1" si="0"/>
        <v>10</v>
      </c>
      <c r="E10" s="19">
        <v>6.47</v>
      </c>
      <c r="F10" s="19">
        <v>4</v>
      </c>
      <c r="G10" s="19">
        <v>130</v>
      </c>
      <c r="H10" s="19">
        <v>13</v>
      </c>
      <c r="I10" s="19">
        <v>21</v>
      </c>
      <c r="J10" s="19">
        <v>34</v>
      </c>
      <c r="K10" s="19">
        <v>6.4</v>
      </c>
      <c r="L10" s="19">
        <v>23</v>
      </c>
      <c r="M10" s="19">
        <v>3</v>
      </c>
      <c r="N10" s="19">
        <v>26</v>
      </c>
      <c r="O10" s="19">
        <v>0</v>
      </c>
      <c r="P10" s="19">
        <v>0</v>
      </c>
      <c r="Q10" s="19" t="s">
        <v>42</v>
      </c>
      <c r="R10" s="19">
        <v>0</v>
      </c>
      <c r="S10" s="12">
        <f t="shared" si="1"/>
        <v>100</v>
      </c>
    </row>
    <row r="11" spans="1:19" s="20" customFormat="1" x14ac:dyDescent="0.3">
      <c r="A11" s="16">
        <v>8</v>
      </c>
      <c r="B11" s="35" t="s">
        <v>149</v>
      </c>
      <c r="C11" s="28">
        <v>41194</v>
      </c>
      <c r="D11" s="18">
        <f t="shared" ca="1" si="0"/>
        <v>11</v>
      </c>
      <c r="E11" s="19">
        <v>4.2699999999999996</v>
      </c>
      <c r="F11" s="19">
        <v>34</v>
      </c>
      <c r="G11" s="19">
        <v>178</v>
      </c>
      <c r="H11" s="19">
        <v>29</v>
      </c>
      <c r="I11" s="19">
        <v>24</v>
      </c>
      <c r="J11" s="19">
        <v>37</v>
      </c>
      <c r="K11" s="19">
        <v>5.4</v>
      </c>
      <c r="L11" s="19">
        <v>45</v>
      </c>
      <c r="M11" s="19">
        <v>-5</v>
      </c>
      <c r="N11" s="19">
        <v>0</v>
      </c>
      <c r="O11" s="19">
        <v>10</v>
      </c>
      <c r="P11" s="19">
        <v>54</v>
      </c>
      <c r="Q11" s="19" t="s">
        <v>42</v>
      </c>
      <c r="R11" s="19">
        <v>0</v>
      </c>
      <c r="S11" s="12">
        <f t="shared" si="1"/>
        <v>199</v>
      </c>
    </row>
    <row r="12" spans="1:19" s="9" customFormat="1" x14ac:dyDescent="0.3">
      <c r="A12" s="5">
        <v>9</v>
      </c>
      <c r="B12" s="21" t="s">
        <v>150</v>
      </c>
      <c r="C12" s="22">
        <v>41482</v>
      </c>
      <c r="D12" s="8">
        <f t="shared" ca="1" si="0"/>
        <v>10</v>
      </c>
      <c r="E12" s="11">
        <v>7.29</v>
      </c>
      <c r="F12" s="11">
        <v>1</v>
      </c>
      <c r="G12" s="11">
        <v>115</v>
      </c>
      <c r="H12" s="11">
        <v>13</v>
      </c>
      <c r="I12" s="11">
        <v>19</v>
      </c>
      <c r="J12" s="11">
        <v>35</v>
      </c>
      <c r="K12" s="11">
        <v>7</v>
      </c>
      <c r="L12" s="11">
        <v>14</v>
      </c>
      <c r="M12" s="11">
        <v>-1</v>
      </c>
      <c r="N12" s="11">
        <v>3</v>
      </c>
      <c r="O12" s="11">
        <v>2</v>
      </c>
      <c r="P12" s="11">
        <v>10</v>
      </c>
      <c r="Q12" s="11" t="s">
        <v>42</v>
      </c>
      <c r="R12" s="11">
        <v>0</v>
      </c>
      <c r="S12" s="12">
        <f t="shared" si="1"/>
        <v>76</v>
      </c>
    </row>
    <row r="13" spans="1:19" s="20" customFormat="1" x14ac:dyDescent="0.3">
      <c r="A13" s="16">
        <v>10</v>
      </c>
      <c r="B13" s="17" t="s">
        <v>151</v>
      </c>
      <c r="C13" s="15">
        <v>41312</v>
      </c>
      <c r="D13" s="18">
        <f t="shared" ca="1" si="0"/>
        <v>11</v>
      </c>
      <c r="E13" s="19">
        <v>5.13</v>
      </c>
      <c r="F13" s="19">
        <v>21</v>
      </c>
      <c r="G13" s="19">
        <v>135</v>
      </c>
      <c r="H13" s="19">
        <v>9</v>
      </c>
      <c r="I13" s="19">
        <v>28</v>
      </c>
      <c r="J13" s="19">
        <v>45</v>
      </c>
      <c r="K13" s="19">
        <v>6.2</v>
      </c>
      <c r="L13" s="19">
        <v>17</v>
      </c>
      <c r="M13" s="19">
        <v>-5</v>
      </c>
      <c r="N13" s="19">
        <v>0</v>
      </c>
      <c r="O13" s="19">
        <v>0</v>
      </c>
      <c r="P13" s="19">
        <v>0</v>
      </c>
      <c r="Q13" s="19" t="s">
        <v>42</v>
      </c>
      <c r="R13" s="19">
        <v>0</v>
      </c>
      <c r="S13" s="12">
        <f t="shared" si="1"/>
        <v>92</v>
      </c>
    </row>
    <row r="14" spans="1:19" s="20" customFormat="1" x14ac:dyDescent="0.3">
      <c r="A14" s="16">
        <v>11</v>
      </c>
      <c r="B14" s="17" t="s">
        <v>152</v>
      </c>
      <c r="C14" s="15">
        <v>41346</v>
      </c>
      <c r="D14" s="18">
        <f t="shared" ca="1" si="0"/>
        <v>11</v>
      </c>
      <c r="E14" s="19">
        <v>5.1100000000000003</v>
      </c>
      <c r="F14" s="19">
        <v>21</v>
      </c>
      <c r="G14" s="19">
        <v>152</v>
      </c>
      <c r="H14" s="19">
        <v>16</v>
      </c>
      <c r="I14" s="19">
        <v>18</v>
      </c>
      <c r="J14" s="19">
        <v>25</v>
      </c>
      <c r="K14" s="19">
        <v>5.7</v>
      </c>
      <c r="L14" s="19">
        <v>32</v>
      </c>
      <c r="M14" s="19">
        <v>5</v>
      </c>
      <c r="N14" s="19">
        <v>24</v>
      </c>
      <c r="O14" s="19">
        <v>0</v>
      </c>
      <c r="P14" s="19">
        <v>0</v>
      </c>
      <c r="Q14" s="19" t="s">
        <v>42</v>
      </c>
      <c r="R14" s="19">
        <v>0</v>
      </c>
      <c r="S14" s="12">
        <f t="shared" si="1"/>
        <v>118</v>
      </c>
    </row>
    <row r="15" spans="1:19" s="20" customFormat="1" x14ac:dyDescent="0.3">
      <c r="A15" s="16">
        <v>12</v>
      </c>
      <c r="B15" s="17" t="s">
        <v>153</v>
      </c>
      <c r="C15" s="15">
        <v>41453</v>
      </c>
      <c r="D15" s="18">
        <f t="shared" ca="1" si="0"/>
        <v>10</v>
      </c>
      <c r="E15" s="19">
        <v>6.42</v>
      </c>
      <c r="F15" s="19">
        <v>5</v>
      </c>
      <c r="G15" s="19">
        <v>119</v>
      </c>
      <c r="H15" s="19">
        <v>7</v>
      </c>
      <c r="I15" s="19">
        <v>17</v>
      </c>
      <c r="J15" s="19">
        <v>26</v>
      </c>
      <c r="K15" s="19">
        <v>6.7</v>
      </c>
      <c r="L15" s="19">
        <v>14</v>
      </c>
      <c r="M15" s="19">
        <v>-2</v>
      </c>
      <c r="N15" s="19">
        <v>7</v>
      </c>
      <c r="O15" s="19">
        <v>0</v>
      </c>
      <c r="P15" s="19">
        <v>0</v>
      </c>
      <c r="Q15" s="19" t="s">
        <v>42</v>
      </c>
      <c r="R15" s="19">
        <v>0</v>
      </c>
      <c r="S15" s="12">
        <f t="shared" si="1"/>
        <v>59</v>
      </c>
    </row>
    <row r="16" spans="1:19" s="20" customFormat="1" x14ac:dyDescent="0.3">
      <c r="A16" s="16">
        <v>14</v>
      </c>
      <c r="B16" s="17" t="s">
        <v>154</v>
      </c>
      <c r="C16" s="15">
        <v>41480</v>
      </c>
      <c r="D16" s="18">
        <f t="shared" ca="1" si="0"/>
        <v>10</v>
      </c>
      <c r="E16" s="19">
        <v>5.22</v>
      </c>
      <c r="F16" s="19">
        <v>22</v>
      </c>
      <c r="G16" s="19">
        <v>168</v>
      </c>
      <c r="H16" s="19">
        <v>33</v>
      </c>
      <c r="I16" s="19">
        <v>25</v>
      </c>
      <c r="J16" s="19">
        <v>44</v>
      </c>
      <c r="K16" s="19">
        <v>5.4</v>
      </c>
      <c r="L16" s="19">
        <v>56</v>
      </c>
      <c r="M16" s="19">
        <v>-4</v>
      </c>
      <c r="N16" s="19">
        <v>1</v>
      </c>
      <c r="O16" s="19">
        <v>7</v>
      </c>
      <c r="P16" s="19">
        <v>50</v>
      </c>
      <c r="Q16" s="19" t="s">
        <v>42</v>
      </c>
      <c r="R16" s="19">
        <v>0</v>
      </c>
      <c r="S16" s="12">
        <f t="shared" si="1"/>
        <v>206</v>
      </c>
    </row>
    <row r="17" spans="1:19" s="20" customFormat="1" x14ac:dyDescent="0.3">
      <c r="A17" s="16">
        <v>15</v>
      </c>
      <c r="B17" s="36" t="s">
        <v>155</v>
      </c>
      <c r="C17" s="33">
        <v>41042</v>
      </c>
      <c r="D17" s="18">
        <f t="shared" ca="1" si="0"/>
        <v>11</v>
      </c>
      <c r="E17" s="19">
        <v>8.2799999999999994</v>
      </c>
      <c r="F17" s="19">
        <v>0</v>
      </c>
      <c r="G17" s="19">
        <v>144</v>
      </c>
      <c r="H17" s="19">
        <v>12</v>
      </c>
      <c r="I17" s="19">
        <v>19</v>
      </c>
      <c r="J17" s="19">
        <v>27</v>
      </c>
      <c r="K17" s="19">
        <v>6.1</v>
      </c>
      <c r="L17" s="19">
        <v>20</v>
      </c>
      <c r="M17" s="19">
        <v>-5</v>
      </c>
      <c r="N17" s="19">
        <v>0</v>
      </c>
      <c r="O17" s="19">
        <v>0</v>
      </c>
      <c r="P17" s="19">
        <v>0</v>
      </c>
      <c r="Q17" s="19" t="s">
        <v>42</v>
      </c>
      <c r="R17" s="19">
        <v>0</v>
      </c>
      <c r="S17" s="12">
        <f>SUM(F17,H17,J17,L17,N17,P17,R17)</f>
        <v>59</v>
      </c>
    </row>
    <row r="18" spans="1:19" s="20" customFormat="1" x14ac:dyDescent="0.3">
      <c r="A18" s="16">
        <v>16</v>
      </c>
      <c r="B18" s="17" t="s">
        <v>156</v>
      </c>
      <c r="C18" s="15">
        <v>41509</v>
      </c>
      <c r="D18" s="18">
        <f t="shared" ca="1" si="0"/>
        <v>10</v>
      </c>
      <c r="E18" s="19">
        <v>6.43</v>
      </c>
      <c r="F18" s="19">
        <v>4</v>
      </c>
      <c r="G18" s="19">
        <v>158</v>
      </c>
      <c r="H18" s="19">
        <v>27</v>
      </c>
      <c r="I18" s="19">
        <v>31</v>
      </c>
      <c r="J18" s="19">
        <v>59</v>
      </c>
      <c r="K18" s="19">
        <v>5.8</v>
      </c>
      <c r="L18" s="19">
        <v>42</v>
      </c>
      <c r="M18" s="19">
        <v>5</v>
      </c>
      <c r="N18" s="19">
        <v>34</v>
      </c>
      <c r="O18" s="19">
        <v>2</v>
      </c>
      <c r="P18" s="19">
        <v>20</v>
      </c>
      <c r="Q18" s="19" t="s">
        <v>42</v>
      </c>
      <c r="R18" s="19">
        <v>0</v>
      </c>
      <c r="S18" s="12">
        <f t="shared" si="1"/>
        <v>186</v>
      </c>
    </row>
    <row r="19" spans="1:19" s="9" customFormat="1" x14ac:dyDescent="0.3">
      <c r="A19" s="5">
        <v>17</v>
      </c>
      <c r="B19" s="34" t="s">
        <v>157</v>
      </c>
      <c r="C19" s="30">
        <v>41476</v>
      </c>
      <c r="D19" s="8">
        <f ca="1">DATEDIF(C19,TODAY(),"y")</f>
        <v>10</v>
      </c>
      <c r="E19" s="11">
        <v>7.3</v>
      </c>
      <c r="F19" s="11">
        <v>1</v>
      </c>
      <c r="G19" s="11">
        <v>145</v>
      </c>
      <c r="H19" s="11">
        <v>28</v>
      </c>
      <c r="I19" s="11">
        <v>17</v>
      </c>
      <c r="J19" s="11">
        <v>29</v>
      </c>
      <c r="K19" s="11">
        <v>6.6</v>
      </c>
      <c r="L19" s="11">
        <v>26</v>
      </c>
      <c r="M19" s="11">
        <v>0</v>
      </c>
      <c r="N19" s="11">
        <v>5</v>
      </c>
      <c r="O19" s="11">
        <v>0</v>
      </c>
      <c r="P19" s="11">
        <v>0</v>
      </c>
      <c r="Q19" s="11" t="s">
        <v>42</v>
      </c>
      <c r="R19" s="11">
        <v>0</v>
      </c>
      <c r="S19" s="12">
        <f t="shared" si="1"/>
        <v>89</v>
      </c>
    </row>
    <row r="20" spans="1:19" ht="39" x14ac:dyDescent="0.3">
      <c r="A20" s="2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 t="s">
        <v>40</v>
      </c>
      <c r="Q20" s="14"/>
      <c r="R20" s="14"/>
      <c r="S20" s="12">
        <f>SUM(S4:S19)</f>
        <v>2158</v>
      </c>
    </row>
    <row r="21" spans="1:19" ht="26" x14ac:dyDescent="0.3">
      <c r="A21" s="2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 t="s">
        <v>41</v>
      </c>
      <c r="Q21" s="14"/>
      <c r="R21" s="14"/>
      <c r="S21" s="12">
        <f>AVERAGE(S4:S19)</f>
        <v>134.875</v>
      </c>
    </row>
  </sheetData>
  <mergeCells count="13">
    <mergeCell ref="O2:P2"/>
    <mergeCell ref="S2:S3"/>
    <mergeCell ref="Q2:R2"/>
    <mergeCell ref="B1:S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2" zoomScale="80" zoomScaleNormal="80" workbookViewId="0">
      <selection activeCell="R26" sqref="R26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19" ht="70" customHeight="1" x14ac:dyDescent="0.3">
      <c r="A1" s="1"/>
      <c r="B1" s="82" t="s">
        <v>328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11</v>
      </c>
      <c r="N2" s="86"/>
      <c r="O2" s="88" t="s">
        <v>158</v>
      </c>
      <c r="P2" s="89"/>
      <c r="Q2" s="85" t="s">
        <v>12</v>
      </c>
      <c r="R2" s="85"/>
      <c r="S2" s="80" t="s">
        <v>6</v>
      </c>
    </row>
    <row r="3" spans="1:19" x14ac:dyDescent="0.3">
      <c r="A3" s="86"/>
      <c r="B3" s="86"/>
      <c r="C3" s="85"/>
      <c r="D3" s="86"/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52" t="s">
        <v>4</v>
      </c>
      <c r="P3" s="52" t="s">
        <v>5</v>
      </c>
      <c r="Q3" s="3" t="s">
        <v>4</v>
      </c>
      <c r="R3" s="3" t="s">
        <v>5</v>
      </c>
      <c r="S3" s="81"/>
    </row>
    <row r="4" spans="1:19" s="20" customFormat="1" x14ac:dyDescent="0.3">
      <c r="A4" s="16">
        <v>1</v>
      </c>
      <c r="B4" s="17" t="s">
        <v>159</v>
      </c>
      <c r="C4" s="15">
        <v>41276</v>
      </c>
      <c r="D4" s="18">
        <f t="shared" ref="D4:D27" ca="1" si="0">DATEDIF(C4,TODAY(),"y")</f>
        <v>11</v>
      </c>
      <c r="E4" s="19">
        <v>3.36</v>
      </c>
      <c r="F4" s="19">
        <v>61</v>
      </c>
      <c r="G4" s="19">
        <v>188</v>
      </c>
      <c r="H4" s="19">
        <v>38</v>
      </c>
      <c r="I4" s="19">
        <v>34</v>
      </c>
      <c r="J4" s="19">
        <v>58</v>
      </c>
      <c r="K4" s="19">
        <v>5.2</v>
      </c>
      <c r="L4" s="19">
        <v>54</v>
      </c>
      <c r="M4" s="19">
        <v>-10</v>
      </c>
      <c r="N4" s="19">
        <v>0</v>
      </c>
      <c r="O4" s="19" t="s">
        <v>42</v>
      </c>
      <c r="P4" s="19">
        <v>0</v>
      </c>
      <c r="Q4" s="19">
        <v>11</v>
      </c>
      <c r="R4" s="19">
        <v>57</v>
      </c>
      <c r="S4" s="12">
        <f t="shared" ref="S4:S27" si="1">SUM(F4,H4,J4,L4,N4,R4)</f>
        <v>268</v>
      </c>
    </row>
    <row r="5" spans="1:19" s="9" customFormat="1" x14ac:dyDescent="0.3">
      <c r="A5" s="5">
        <v>2</v>
      </c>
      <c r="B5" s="21" t="s">
        <v>160</v>
      </c>
      <c r="C5" s="22">
        <v>41176</v>
      </c>
      <c r="D5" s="8">
        <f t="shared" ca="1" si="0"/>
        <v>11</v>
      </c>
      <c r="E5" s="11">
        <v>6.08</v>
      </c>
      <c r="F5" s="11">
        <v>13</v>
      </c>
      <c r="G5" s="11">
        <v>138</v>
      </c>
      <c r="H5" s="11">
        <v>19</v>
      </c>
      <c r="I5" s="11">
        <v>27</v>
      </c>
      <c r="J5" s="11">
        <v>50</v>
      </c>
      <c r="K5" s="11">
        <v>6.1</v>
      </c>
      <c r="L5" s="11">
        <v>27</v>
      </c>
      <c r="M5" s="11">
        <v>6</v>
      </c>
      <c r="N5" s="11">
        <v>16</v>
      </c>
      <c r="O5" s="11" t="s">
        <v>42</v>
      </c>
      <c r="P5" s="11">
        <v>0</v>
      </c>
      <c r="Q5" s="11">
        <v>0</v>
      </c>
      <c r="R5" s="11">
        <v>0</v>
      </c>
      <c r="S5" s="12">
        <f t="shared" si="1"/>
        <v>125</v>
      </c>
    </row>
    <row r="6" spans="1:19" s="20" customFormat="1" x14ac:dyDescent="0.3">
      <c r="A6" s="16">
        <v>3</v>
      </c>
      <c r="B6" s="17" t="s">
        <v>161</v>
      </c>
      <c r="C6" s="15">
        <v>41253</v>
      </c>
      <c r="D6" s="18">
        <f t="shared" ca="1" si="0"/>
        <v>11</v>
      </c>
      <c r="E6" s="19">
        <v>4.5199999999999996</v>
      </c>
      <c r="F6" s="19">
        <v>26</v>
      </c>
      <c r="G6" s="19">
        <v>178</v>
      </c>
      <c r="H6" s="19">
        <v>29</v>
      </c>
      <c r="I6" s="19">
        <v>22</v>
      </c>
      <c r="J6" s="19">
        <v>33</v>
      </c>
      <c r="K6" s="19">
        <v>5.5</v>
      </c>
      <c r="L6" s="19">
        <v>40</v>
      </c>
      <c r="M6" s="19">
        <v>8</v>
      </c>
      <c r="N6" s="19">
        <v>34</v>
      </c>
      <c r="O6" s="19" t="s">
        <v>42</v>
      </c>
      <c r="P6" s="19">
        <v>0</v>
      </c>
      <c r="Q6" s="19">
        <v>3</v>
      </c>
      <c r="R6" s="19">
        <v>21</v>
      </c>
      <c r="S6" s="12">
        <f t="shared" si="1"/>
        <v>183</v>
      </c>
    </row>
    <row r="7" spans="1:19" s="9" customFormat="1" x14ac:dyDescent="0.3">
      <c r="A7" s="5">
        <v>4</v>
      </c>
      <c r="B7" s="21" t="s">
        <v>162</v>
      </c>
      <c r="C7" s="22">
        <v>41054</v>
      </c>
      <c r="D7" s="8">
        <f t="shared" ca="1" si="0"/>
        <v>11</v>
      </c>
      <c r="E7" s="11">
        <v>6.14</v>
      </c>
      <c r="F7" s="11">
        <v>12</v>
      </c>
      <c r="G7" s="11">
        <v>143</v>
      </c>
      <c r="H7" s="11">
        <v>22</v>
      </c>
      <c r="I7" s="11">
        <v>26</v>
      </c>
      <c r="J7" s="11">
        <v>47</v>
      </c>
      <c r="K7" s="11">
        <v>7.1</v>
      </c>
      <c r="L7" s="11">
        <v>1</v>
      </c>
      <c r="M7" s="11">
        <v>4</v>
      </c>
      <c r="N7" s="11">
        <v>11</v>
      </c>
      <c r="O7" s="11" t="s">
        <v>42</v>
      </c>
      <c r="P7" s="11">
        <v>0</v>
      </c>
      <c r="Q7" s="11">
        <v>0</v>
      </c>
      <c r="R7" s="11">
        <v>0</v>
      </c>
      <c r="S7" s="12">
        <f t="shared" si="1"/>
        <v>93</v>
      </c>
    </row>
    <row r="8" spans="1:19" s="9" customFormat="1" x14ac:dyDescent="0.3">
      <c r="A8" s="5">
        <v>5</v>
      </c>
      <c r="B8" s="21" t="s">
        <v>163</v>
      </c>
      <c r="C8" s="22">
        <v>41287</v>
      </c>
      <c r="D8" s="8">
        <f t="shared" ca="1" si="0"/>
        <v>11</v>
      </c>
      <c r="E8" s="11">
        <v>6.2</v>
      </c>
      <c r="F8" s="11">
        <v>10</v>
      </c>
      <c r="G8" s="11">
        <v>134</v>
      </c>
      <c r="H8" s="11">
        <v>17</v>
      </c>
      <c r="I8" s="11">
        <v>22</v>
      </c>
      <c r="J8" s="11">
        <v>38</v>
      </c>
      <c r="K8" s="11">
        <v>6.9</v>
      </c>
      <c r="L8" s="11">
        <v>5</v>
      </c>
      <c r="M8" s="11">
        <v>22</v>
      </c>
      <c r="N8" s="11">
        <v>61</v>
      </c>
      <c r="O8" s="11" t="s">
        <v>42</v>
      </c>
      <c r="P8" s="11">
        <v>0</v>
      </c>
      <c r="Q8" s="11">
        <v>1</v>
      </c>
      <c r="R8" s="11">
        <v>2</v>
      </c>
      <c r="S8" s="12">
        <f t="shared" si="1"/>
        <v>133</v>
      </c>
    </row>
    <row r="9" spans="1:19" s="20" customFormat="1" x14ac:dyDescent="0.3">
      <c r="A9" s="16">
        <v>6</v>
      </c>
      <c r="B9" s="17" t="s">
        <v>164</v>
      </c>
      <c r="C9" s="15">
        <v>41117</v>
      </c>
      <c r="D9" s="18">
        <f t="shared" ca="1" si="0"/>
        <v>11</v>
      </c>
      <c r="E9" s="19">
        <v>7</v>
      </c>
      <c r="F9" s="19">
        <v>0</v>
      </c>
      <c r="G9" s="19">
        <v>0</v>
      </c>
      <c r="H9" s="19">
        <v>0</v>
      </c>
      <c r="I9" s="19">
        <v>20</v>
      </c>
      <c r="J9" s="19">
        <v>29</v>
      </c>
      <c r="K9" s="19">
        <v>5.5</v>
      </c>
      <c r="L9" s="19">
        <v>40</v>
      </c>
      <c r="M9" s="19">
        <v>-5</v>
      </c>
      <c r="N9" s="19">
        <v>0</v>
      </c>
      <c r="O9" s="19" t="s">
        <v>42</v>
      </c>
      <c r="P9" s="19">
        <v>0</v>
      </c>
      <c r="Q9" s="19">
        <v>0</v>
      </c>
      <c r="R9" s="19">
        <v>0</v>
      </c>
      <c r="S9" s="12">
        <f t="shared" si="1"/>
        <v>69</v>
      </c>
    </row>
    <row r="10" spans="1:19" s="9" customFormat="1" x14ac:dyDescent="0.3">
      <c r="A10" s="5">
        <v>7</v>
      </c>
      <c r="B10" s="21" t="s">
        <v>165</v>
      </c>
      <c r="C10" s="22">
        <v>41078</v>
      </c>
      <c r="D10" s="8">
        <f t="shared" ca="1" si="0"/>
        <v>11</v>
      </c>
      <c r="E10" s="11">
        <v>6.13</v>
      </c>
      <c r="F10" s="11">
        <v>12</v>
      </c>
      <c r="G10" s="11">
        <v>154</v>
      </c>
      <c r="H10" s="11">
        <v>27</v>
      </c>
      <c r="I10" s="11">
        <v>26</v>
      </c>
      <c r="J10" s="11">
        <v>47</v>
      </c>
      <c r="K10" s="11">
        <v>5.6</v>
      </c>
      <c r="L10" s="11">
        <v>50</v>
      </c>
      <c r="M10" s="11">
        <v>5</v>
      </c>
      <c r="N10" s="11">
        <v>13</v>
      </c>
      <c r="O10" s="11" t="s">
        <v>42</v>
      </c>
      <c r="P10" s="11">
        <v>0</v>
      </c>
      <c r="Q10" s="11">
        <v>7</v>
      </c>
      <c r="R10" s="11">
        <v>14</v>
      </c>
      <c r="S10" s="12">
        <f t="shared" si="1"/>
        <v>163</v>
      </c>
    </row>
    <row r="11" spans="1:19" s="9" customFormat="1" x14ac:dyDescent="0.3">
      <c r="A11" s="5">
        <v>8</v>
      </c>
      <c r="B11" s="21" t="s">
        <v>166</v>
      </c>
      <c r="C11" s="22">
        <v>40882</v>
      </c>
      <c r="D11" s="8">
        <f t="shared" ca="1" si="0"/>
        <v>12</v>
      </c>
      <c r="E11" s="11">
        <v>6.3</v>
      </c>
      <c r="F11" s="11">
        <v>4</v>
      </c>
      <c r="G11" s="11">
        <v>143</v>
      </c>
      <c r="H11" s="11">
        <v>17</v>
      </c>
      <c r="I11" s="11">
        <v>15</v>
      </c>
      <c r="J11" s="11">
        <v>19</v>
      </c>
      <c r="K11" s="11">
        <v>6.3</v>
      </c>
      <c r="L11" s="11">
        <v>13</v>
      </c>
      <c r="M11" s="11">
        <v>17</v>
      </c>
      <c r="N11" s="11">
        <v>44</v>
      </c>
      <c r="O11" s="11">
        <v>14.2</v>
      </c>
      <c r="P11" s="11">
        <v>0</v>
      </c>
      <c r="Q11" s="11">
        <v>20</v>
      </c>
      <c r="R11" s="11">
        <v>34</v>
      </c>
      <c r="S11" s="12">
        <f t="shared" si="1"/>
        <v>131</v>
      </c>
    </row>
    <row r="12" spans="1:19" s="20" customFormat="1" x14ac:dyDescent="0.3">
      <c r="A12" s="16">
        <v>9</v>
      </c>
      <c r="B12" s="17" t="s">
        <v>167</v>
      </c>
      <c r="C12" s="15">
        <v>40952</v>
      </c>
      <c r="D12" s="18">
        <f t="shared" ca="1" si="0"/>
        <v>12</v>
      </c>
      <c r="E12" s="19">
        <v>5.55</v>
      </c>
      <c r="F12" s="19">
        <v>5</v>
      </c>
      <c r="G12" s="19">
        <v>164</v>
      </c>
      <c r="H12" s="19">
        <v>17</v>
      </c>
      <c r="I12" s="19">
        <v>25</v>
      </c>
      <c r="J12" s="19">
        <v>34</v>
      </c>
      <c r="K12" s="19">
        <v>5</v>
      </c>
      <c r="L12" s="19">
        <v>53</v>
      </c>
      <c r="M12" s="19">
        <v>5</v>
      </c>
      <c r="N12" s="19">
        <v>20</v>
      </c>
      <c r="O12" s="19">
        <v>11.3</v>
      </c>
      <c r="P12" s="19">
        <v>13</v>
      </c>
      <c r="Q12" s="19">
        <v>1</v>
      </c>
      <c r="R12" s="19">
        <v>10</v>
      </c>
      <c r="S12" s="12">
        <f t="shared" si="1"/>
        <v>139</v>
      </c>
    </row>
    <row r="13" spans="1:19" s="9" customFormat="1" x14ac:dyDescent="0.3">
      <c r="A13" s="5">
        <v>10</v>
      </c>
      <c r="B13" s="21" t="s">
        <v>168</v>
      </c>
      <c r="C13" s="22">
        <v>41226</v>
      </c>
      <c r="D13" s="8">
        <f t="shared" ca="1" si="0"/>
        <v>11</v>
      </c>
      <c r="E13" s="11">
        <v>6.05</v>
      </c>
      <c r="F13" s="11">
        <v>14</v>
      </c>
      <c r="G13" s="11">
        <v>172</v>
      </c>
      <c r="H13" s="11">
        <v>37</v>
      </c>
      <c r="I13" s="11">
        <v>27</v>
      </c>
      <c r="J13" s="11">
        <v>50</v>
      </c>
      <c r="K13" s="11">
        <v>5.4</v>
      </c>
      <c r="L13" s="11">
        <v>57</v>
      </c>
      <c r="M13" s="11">
        <v>7</v>
      </c>
      <c r="N13" s="11">
        <v>18</v>
      </c>
      <c r="O13" s="11" t="s">
        <v>42</v>
      </c>
      <c r="P13" s="11">
        <v>0</v>
      </c>
      <c r="Q13" s="11">
        <v>0</v>
      </c>
      <c r="R13" s="11">
        <v>0</v>
      </c>
      <c r="S13" s="12">
        <f t="shared" si="1"/>
        <v>176</v>
      </c>
    </row>
    <row r="14" spans="1:19" s="9" customFormat="1" x14ac:dyDescent="0.3">
      <c r="A14" s="5">
        <v>11</v>
      </c>
      <c r="B14" s="21" t="s">
        <v>169</v>
      </c>
      <c r="C14" s="22">
        <v>40989</v>
      </c>
      <c r="D14" s="8">
        <f t="shared" ca="1" si="0"/>
        <v>12</v>
      </c>
      <c r="E14" s="11">
        <v>7.22</v>
      </c>
      <c r="F14" s="11">
        <v>0</v>
      </c>
      <c r="G14" s="11">
        <v>164</v>
      </c>
      <c r="H14" s="11">
        <v>27</v>
      </c>
      <c r="I14" s="11">
        <v>21</v>
      </c>
      <c r="J14" s="11">
        <v>31</v>
      </c>
      <c r="K14" s="11">
        <v>5.5</v>
      </c>
      <c r="L14" s="11">
        <v>45</v>
      </c>
      <c r="M14" s="11">
        <v>0</v>
      </c>
      <c r="N14" s="11">
        <v>4</v>
      </c>
      <c r="O14" s="11">
        <v>13.5</v>
      </c>
      <c r="P14" s="11">
        <v>2</v>
      </c>
      <c r="Q14" s="11">
        <v>1</v>
      </c>
      <c r="R14" s="11">
        <v>1</v>
      </c>
      <c r="S14" s="12">
        <f t="shared" si="1"/>
        <v>108</v>
      </c>
    </row>
    <row r="15" spans="1:19" s="9" customFormat="1" x14ac:dyDescent="0.3">
      <c r="A15" s="5">
        <v>12</v>
      </c>
      <c r="B15" s="21" t="s">
        <v>170</v>
      </c>
      <c r="C15" s="22">
        <v>41001</v>
      </c>
      <c r="D15" s="8">
        <f t="shared" ca="1" si="0"/>
        <v>12</v>
      </c>
      <c r="E15" s="11">
        <v>7.22</v>
      </c>
      <c r="F15" s="11">
        <v>0</v>
      </c>
      <c r="G15" s="11">
        <v>174</v>
      </c>
      <c r="H15" s="11">
        <v>32</v>
      </c>
      <c r="I15" s="11">
        <v>20</v>
      </c>
      <c r="J15" s="11">
        <v>29</v>
      </c>
      <c r="K15" s="11">
        <v>5.8</v>
      </c>
      <c r="L15" s="11">
        <v>30</v>
      </c>
      <c r="M15" s="11">
        <v>15</v>
      </c>
      <c r="N15" s="11">
        <v>38</v>
      </c>
      <c r="O15" s="11">
        <v>13.5</v>
      </c>
      <c r="P15" s="11">
        <v>2</v>
      </c>
      <c r="Q15" s="11">
        <v>0</v>
      </c>
      <c r="R15" s="11">
        <v>0</v>
      </c>
      <c r="S15" s="12">
        <f t="shared" si="1"/>
        <v>129</v>
      </c>
    </row>
    <row r="16" spans="1:19" s="20" customFormat="1" x14ac:dyDescent="0.3">
      <c r="A16" s="16">
        <v>13</v>
      </c>
      <c r="B16" s="17" t="s">
        <v>171</v>
      </c>
      <c r="C16" s="15">
        <v>40681</v>
      </c>
      <c r="D16" s="18">
        <f t="shared" ca="1" si="0"/>
        <v>12</v>
      </c>
      <c r="E16" s="19">
        <v>4.38</v>
      </c>
      <c r="F16" s="19">
        <v>24</v>
      </c>
      <c r="G16" s="19">
        <v>168</v>
      </c>
      <c r="H16" s="19">
        <v>19</v>
      </c>
      <c r="I16" s="19">
        <v>28</v>
      </c>
      <c r="J16" s="19">
        <v>40</v>
      </c>
      <c r="K16" s="19">
        <v>5.9</v>
      </c>
      <c r="L16" s="19">
        <v>15</v>
      </c>
      <c r="M16" s="19">
        <v>10</v>
      </c>
      <c r="N16" s="19">
        <v>32</v>
      </c>
      <c r="O16" s="19">
        <v>10.1</v>
      </c>
      <c r="P16" s="19">
        <v>27</v>
      </c>
      <c r="Q16" s="19">
        <v>4</v>
      </c>
      <c r="R16" s="19">
        <v>21</v>
      </c>
      <c r="S16" s="12">
        <f t="shared" si="1"/>
        <v>151</v>
      </c>
    </row>
    <row r="17" spans="1:19" s="9" customFormat="1" ht="13.5" customHeight="1" x14ac:dyDescent="0.3">
      <c r="A17" s="5">
        <v>14</v>
      </c>
      <c r="B17" s="21" t="s">
        <v>172</v>
      </c>
      <c r="C17" s="22">
        <v>41269</v>
      </c>
      <c r="D17" s="8">
        <f t="shared" ca="1" si="0"/>
        <v>11</v>
      </c>
      <c r="E17" s="11">
        <v>7.3</v>
      </c>
      <c r="F17" s="11">
        <v>0</v>
      </c>
      <c r="G17" s="11">
        <v>153</v>
      </c>
      <c r="H17" s="11">
        <v>27</v>
      </c>
      <c r="I17" s="11">
        <v>21</v>
      </c>
      <c r="J17" s="11">
        <v>36</v>
      </c>
      <c r="K17" s="11">
        <v>5.8</v>
      </c>
      <c r="L17" s="11">
        <v>40</v>
      </c>
      <c r="M17" s="11">
        <v>2</v>
      </c>
      <c r="N17" s="11">
        <v>7</v>
      </c>
      <c r="O17" s="11" t="s">
        <v>42</v>
      </c>
      <c r="P17" s="11">
        <v>0</v>
      </c>
      <c r="Q17" s="11">
        <v>0</v>
      </c>
      <c r="R17" s="11">
        <v>0</v>
      </c>
      <c r="S17" s="12">
        <f t="shared" si="1"/>
        <v>110</v>
      </c>
    </row>
    <row r="18" spans="1:19" s="9" customFormat="1" x14ac:dyDescent="0.3">
      <c r="A18" s="5">
        <v>15</v>
      </c>
      <c r="B18" s="21" t="s">
        <v>173</v>
      </c>
      <c r="C18" s="22">
        <v>40745</v>
      </c>
      <c r="D18" s="8">
        <f t="shared" ca="1" si="0"/>
        <v>12</v>
      </c>
      <c r="E18" s="11">
        <v>5.2</v>
      </c>
      <c r="F18" s="11">
        <v>20</v>
      </c>
      <c r="G18" s="11">
        <v>145</v>
      </c>
      <c r="H18" s="11">
        <v>18</v>
      </c>
      <c r="I18" s="11">
        <v>18</v>
      </c>
      <c r="J18" s="11">
        <v>25</v>
      </c>
      <c r="K18" s="11">
        <v>6.7</v>
      </c>
      <c r="L18" s="11">
        <v>5</v>
      </c>
      <c r="M18" s="11">
        <v>14</v>
      </c>
      <c r="N18" s="11">
        <v>35</v>
      </c>
      <c r="O18" s="11">
        <v>10.1</v>
      </c>
      <c r="P18" s="11">
        <v>38</v>
      </c>
      <c r="Q18" s="11">
        <v>23</v>
      </c>
      <c r="R18" s="11">
        <v>40</v>
      </c>
      <c r="S18" s="12">
        <f t="shared" si="1"/>
        <v>143</v>
      </c>
    </row>
    <row r="19" spans="1:19" s="20" customFormat="1" x14ac:dyDescent="0.3">
      <c r="A19" s="16">
        <v>16</v>
      </c>
      <c r="B19" s="17" t="s">
        <v>174</v>
      </c>
      <c r="C19" s="15">
        <v>40967</v>
      </c>
      <c r="D19" s="18">
        <f t="shared" ca="1" si="0"/>
        <v>12</v>
      </c>
      <c r="E19" s="19">
        <v>6.4</v>
      </c>
      <c r="F19" s="19">
        <v>0</v>
      </c>
      <c r="G19" s="19">
        <v>128</v>
      </c>
      <c r="H19" s="19">
        <v>4</v>
      </c>
      <c r="I19" s="19">
        <v>12</v>
      </c>
      <c r="J19" s="19">
        <v>10</v>
      </c>
      <c r="K19" s="19">
        <v>6</v>
      </c>
      <c r="L19" s="19">
        <v>13</v>
      </c>
      <c r="M19" s="19">
        <v>7</v>
      </c>
      <c r="N19" s="19">
        <v>24</v>
      </c>
      <c r="O19" s="19">
        <v>16.399999999999999</v>
      </c>
      <c r="P19" s="19">
        <v>0</v>
      </c>
      <c r="Q19" s="19">
        <v>0</v>
      </c>
      <c r="R19" s="19">
        <v>0</v>
      </c>
      <c r="S19" s="12">
        <f t="shared" si="1"/>
        <v>51</v>
      </c>
    </row>
    <row r="20" spans="1:19" s="9" customFormat="1" x14ac:dyDescent="0.3">
      <c r="A20" s="5">
        <v>17</v>
      </c>
      <c r="B20" s="21" t="s">
        <v>175</v>
      </c>
      <c r="C20" s="22">
        <v>41020</v>
      </c>
      <c r="D20" s="8">
        <f t="shared" ca="1" si="0"/>
        <v>12</v>
      </c>
      <c r="E20" s="11">
        <v>4.42</v>
      </c>
      <c r="F20" s="11">
        <v>33</v>
      </c>
      <c r="G20" s="11">
        <v>184</v>
      </c>
      <c r="H20" s="11">
        <v>37</v>
      </c>
      <c r="I20" s="11">
        <v>24</v>
      </c>
      <c r="J20" s="11">
        <v>37</v>
      </c>
      <c r="K20" s="11">
        <v>5.2</v>
      </c>
      <c r="L20" s="11">
        <v>56</v>
      </c>
      <c r="M20" s="11">
        <v>15</v>
      </c>
      <c r="N20" s="11">
        <v>38</v>
      </c>
      <c r="O20" s="11">
        <v>10.199999999999999</v>
      </c>
      <c r="P20" s="11">
        <v>36</v>
      </c>
      <c r="Q20" s="11">
        <v>16</v>
      </c>
      <c r="R20" s="11">
        <v>26</v>
      </c>
      <c r="S20" s="12">
        <f t="shared" si="1"/>
        <v>227</v>
      </c>
    </row>
    <row r="21" spans="1:19" s="9" customFormat="1" x14ac:dyDescent="0.3">
      <c r="A21" s="5">
        <v>18</v>
      </c>
      <c r="B21" s="21" t="s">
        <v>176</v>
      </c>
      <c r="C21" s="22">
        <v>41163</v>
      </c>
      <c r="D21" s="8">
        <f t="shared" ca="1" si="0"/>
        <v>11</v>
      </c>
      <c r="E21" s="11">
        <v>5.59</v>
      </c>
      <c r="F21" s="11">
        <v>15</v>
      </c>
      <c r="G21" s="11">
        <v>158</v>
      </c>
      <c r="H21" s="11">
        <v>29</v>
      </c>
      <c r="I21" s="11">
        <v>18</v>
      </c>
      <c r="J21" s="11">
        <v>30</v>
      </c>
      <c r="K21" s="11">
        <v>5.8</v>
      </c>
      <c r="L21" s="11">
        <v>40</v>
      </c>
      <c r="M21" s="11">
        <v>10</v>
      </c>
      <c r="N21" s="11">
        <v>27</v>
      </c>
      <c r="O21" s="11" t="s">
        <v>42</v>
      </c>
      <c r="P21" s="11">
        <v>0</v>
      </c>
      <c r="Q21" s="11">
        <v>17</v>
      </c>
      <c r="R21" s="11">
        <v>34</v>
      </c>
      <c r="S21" s="12">
        <f t="shared" si="1"/>
        <v>175</v>
      </c>
    </row>
    <row r="22" spans="1:19" s="9" customFormat="1" x14ac:dyDescent="0.3">
      <c r="A22" s="5">
        <v>19</v>
      </c>
      <c r="B22" s="21" t="s">
        <v>177</v>
      </c>
      <c r="C22" s="22">
        <v>41380</v>
      </c>
      <c r="D22" s="8">
        <f t="shared" ca="1" si="0"/>
        <v>11</v>
      </c>
      <c r="E22" s="11">
        <v>6.4</v>
      </c>
      <c r="F22" s="11">
        <v>6</v>
      </c>
      <c r="G22" s="11">
        <v>158</v>
      </c>
      <c r="H22" s="11">
        <v>29</v>
      </c>
      <c r="I22" s="11">
        <v>16</v>
      </c>
      <c r="J22" s="11">
        <v>26</v>
      </c>
      <c r="K22" s="11">
        <v>5.5</v>
      </c>
      <c r="L22" s="11">
        <v>54</v>
      </c>
      <c r="M22" s="11">
        <v>10</v>
      </c>
      <c r="N22" s="11">
        <v>27</v>
      </c>
      <c r="O22" s="11" t="s">
        <v>42</v>
      </c>
      <c r="P22" s="11">
        <v>0</v>
      </c>
      <c r="Q22" s="11">
        <v>0</v>
      </c>
      <c r="R22" s="11">
        <v>0</v>
      </c>
      <c r="S22" s="12">
        <f t="shared" si="1"/>
        <v>142</v>
      </c>
    </row>
    <row r="23" spans="1:19" s="9" customFormat="1" x14ac:dyDescent="0.3">
      <c r="A23" s="5">
        <v>20</v>
      </c>
      <c r="B23" s="21" t="s">
        <v>178</v>
      </c>
      <c r="C23" s="22">
        <v>41191</v>
      </c>
      <c r="D23" s="8">
        <f t="shared" ca="1" si="0"/>
        <v>11</v>
      </c>
      <c r="E23" s="11">
        <v>6.35</v>
      </c>
      <c r="F23" s="11">
        <v>7</v>
      </c>
      <c r="G23" s="11">
        <v>165</v>
      </c>
      <c r="H23" s="11">
        <v>33</v>
      </c>
      <c r="I23" s="11">
        <v>20</v>
      </c>
      <c r="J23" s="11">
        <v>34</v>
      </c>
      <c r="K23" s="11">
        <v>6.8</v>
      </c>
      <c r="L23" s="11">
        <v>7</v>
      </c>
      <c r="M23" s="11">
        <v>8</v>
      </c>
      <c r="N23" s="11">
        <v>21</v>
      </c>
      <c r="O23" s="11" t="s">
        <v>42</v>
      </c>
      <c r="P23" s="11">
        <v>0</v>
      </c>
      <c r="Q23" s="11">
        <v>0</v>
      </c>
      <c r="R23" s="11">
        <v>0</v>
      </c>
      <c r="S23" s="12">
        <f t="shared" si="1"/>
        <v>102</v>
      </c>
    </row>
    <row r="24" spans="1:19" s="20" customFormat="1" x14ac:dyDescent="0.3">
      <c r="A24" s="16">
        <v>21</v>
      </c>
      <c r="B24" s="17" t="s">
        <v>179</v>
      </c>
      <c r="C24" s="15">
        <v>40991</v>
      </c>
      <c r="D24" s="18">
        <f t="shared" ca="1" si="0"/>
        <v>12</v>
      </c>
      <c r="E24" s="19">
        <v>6.37</v>
      </c>
      <c r="F24" s="19">
        <v>0</v>
      </c>
      <c r="G24" s="19">
        <v>132</v>
      </c>
      <c r="H24" s="19">
        <v>6</v>
      </c>
      <c r="I24" s="19">
        <v>20</v>
      </c>
      <c r="J24" s="19">
        <v>24</v>
      </c>
      <c r="K24" s="19">
        <v>6</v>
      </c>
      <c r="L24" s="19">
        <v>13</v>
      </c>
      <c r="M24" s="19">
        <v>-10</v>
      </c>
      <c r="N24" s="19">
        <v>0</v>
      </c>
      <c r="O24" s="19">
        <v>15.2</v>
      </c>
      <c r="P24" s="19">
        <v>0</v>
      </c>
      <c r="Q24" s="19">
        <v>0</v>
      </c>
      <c r="R24" s="19">
        <v>0</v>
      </c>
      <c r="S24" s="12">
        <f t="shared" si="1"/>
        <v>43</v>
      </c>
    </row>
    <row r="25" spans="1:19" s="9" customFormat="1" x14ac:dyDescent="0.3">
      <c r="A25" s="5">
        <v>22</v>
      </c>
      <c r="B25" s="21" t="s">
        <v>180</v>
      </c>
      <c r="C25" s="22">
        <v>41035</v>
      </c>
      <c r="D25" s="8">
        <f t="shared" ca="1" si="0"/>
        <v>11</v>
      </c>
      <c r="E25" s="11">
        <v>5</v>
      </c>
      <c r="F25" s="11">
        <v>32</v>
      </c>
      <c r="G25" s="11">
        <v>168</v>
      </c>
      <c r="H25" s="11">
        <v>34</v>
      </c>
      <c r="I25" s="11">
        <v>23</v>
      </c>
      <c r="J25" s="11">
        <v>40</v>
      </c>
      <c r="K25" s="11">
        <v>5.5</v>
      </c>
      <c r="L25" s="11">
        <v>54</v>
      </c>
      <c r="M25" s="11">
        <v>10</v>
      </c>
      <c r="N25" s="11">
        <v>27</v>
      </c>
      <c r="O25" s="11" t="s">
        <v>42</v>
      </c>
      <c r="P25" s="11">
        <v>0</v>
      </c>
      <c r="Q25" s="11">
        <v>9</v>
      </c>
      <c r="R25" s="11">
        <v>18</v>
      </c>
      <c r="S25" s="12">
        <f t="shared" si="1"/>
        <v>205</v>
      </c>
    </row>
    <row r="26" spans="1:19" s="9" customFormat="1" x14ac:dyDescent="0.3">
      <c r="A26" s="5">
        <v>23</v>
      </c>
      <c r="B26" s="21" t="s">
        <v>181</v>
      </c>
      <c r="C26" s="22">
        <v>41002</v>
      </c>
      <c r="D26" s="8">
        <f t="shared" ca="1" si="0"/>
        <v>12</v>
      </c>
      <c r="E26" s="11">
        <v>7.18</v>
      </c>
      <c r="F26" s="11">
        <v>0</v>
      </c>
      <c r="G26" s="11">
        <v>165</v>
      </c>
      <c r="H26" s="11">
        <v>28</v>
      </c>
      <c r="I26" s="11">
        <v>23</v>
      </c>
      <c r="J26" s="11">
        <v>35</v>
      </c>
      <c r="K26" s="11">
        <v>6.6</v>
      </c>
      <c r="L26" s="11">
        <v>7</v>
      </c>
      <c r="M26" s="11">
        <v>8</v>
      </c>
      <c r="N26" s="11">
        <v>17</v>
      </c>
      <c r="O26" s="11">
        <v>11.4</v>
      </c>
      <c r="P26" s="11">
        <v>18</v>
      </c>
      <c r="Q26" s="11">
        <v>28</v>
      </c>
      <c r="R26" s="11">
        <v>50</v>
      </c>
      <c r="S26" s="12">
        <f t="shared" si="1"/>
        <v>137</v>
      </c>
    </row>
    <row r="27" spans="1:19" s="32" customFormat="1" ht="11.5" x14ac:dyDescent="0.25">
      <c r="A27" s="32">
        <v>24</v>
      </c>
      <c r="B27" s="32" t="s">
        <v>327</v>
      </c>
      <c r="C27" s="28">
        <v>40667</v>
      </c>
      <c r="D27" s="32">
        <f t="shared" ca="1" si="0"/>
        <v>12</v>
      </c>
      <c r="E27" s="71">
        <v>5.1100000000000003</v>
      </c>
      <c r="F27" s="71">
        <v>15</v>
      </c>
      <c r="G27" s="71">
        <v>193</v>
      </c>
      <c r="H27" s="71">
        <v>32</v>
      </c>
      <c r="I27" s="71">
        <v>27</v>
      </c>
      <c r="J27" s="71">
        <v>38</v>
      </c>
      <c r="K27" s="71">
        <v>5.9</v>
      </c>
      <c r="L27" s="71">
        <v>15</v>
      </c>
      <c r="M27" s="71">
        <v>4</v>
      </c>
      <c r="N27" s="71">
        <v>18</v>
      </c>
      <c r="O27" s="71">
        <v>10.5</v>
      </c>
      <c r="P27" s="71">
        <v>21</v>
      </c>
      <c r="Q27" s="71">
        <v>3</v>
      </c>
      <c r="R27" s="72">
        <v>17</v>
      </c>
      <c r="S27" s="73">
        <f t="shared" si="1"/>
        <v>135</v>
      </c>
    </row>
    <row r="28" spans="1:19" ht="39" x14ac:dyDescent="0.3">
      <c r="A28" s="2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 t="s">
        <v>40</v>
      </c>
      <c r="S28" s="12">
        <f>SUM(S4:S27)</f>
        <v>3338</v>
      </c>
    </row>
    <row r="29" spans="1:19" ht="26" x14ac:dyDescent="0.3">
      <c r="R29" s="14" t="s">
        <v>41</v>
      </c>
      <c r="S29" s="12">
        <f>AVERAGE(S4:S27)</f>
        <v>139.08333333333334</v>
      </c>
    </row>
  </sheetData>
  <mergeCells count="13">
    <mergeCell ref="Q2:R2"/>
    <mergeCell ref="S2:S3"/>
    <mergeCell ref="B1:S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zoomScale="90" zoomScaleNormal="90" workbookViewId="0">
      <selection activeCell="R22" sqref="R22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19" ht="70" customHeight="1" x14ac:dyDescent="0.3">
      <c r="A1" s="1"/>
      <c r="B1" s="82" t="s">
        <v>330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158</v>
      </c>
      <c r="N2" s="86"/>
      <c r="O2" s="86" t="s">
        <v>11</v>
      </c>
      <c r="P2" s="86"/>
      <c r="Q2" s="85" t="s">
        <v>12</v>
      </c>
      <c r="R2" s="85"/>
      <c r="S2" s="80" t="s">
        <v>6</v>
      </c>
    </row>
    <row r="3" spans="1:19" x14ac:dyDescent="0.3">
      <c r="A3" s="86"/>
      <c r="B3" s="86"/>
      <c r="C3" s="85"/>
      <c r="D3" s="86"/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3" t="s">
        <v>4</v>
      </c>
      <c r="P3" s="3" t="s">
        <v>5</v>
      </c>
      <c r="Q3" s="3" t="s">
        <v>4</v>
      </c>
      <c r="R3" s="3" t="s">
        <v>5</v>
      </c>
      <c r="S3" s="81"/>
    </row>
    <row r="4" spans="1:19" s="20" customFormat="1" x14ac:dyDescent="0.3">
      <c r="A4" s="16">
        <v>1</v>
      </c>
      <c r="B4" s="29" t="s">
        <v>182</v>
      </c>
      <c r="C4" s="15">
        <v>40582</v>
      </c>
      <c r="D4" s="18">
        <f t="shared" ref="D4:D21" ca="1" si="0">DATEDIF(C4,TODAY(),"y")</f>
        <v>13</v>
      </c>
      <c r="E4" s="19">
        <v>3.52</v>
      </c>
      <c r="F4" s="19">
        <v>37</v>
      </c>
      <c r="G4" s="19">
        <v>177</v>
      </c>
      <c r="H4" s="19">
        <v>17</v>
      </c>
      <c r="I4" s="19">
        <v>43</v>
      </c>
      <c r="J4" s="19">
        <v>66</v>
      </c>
      <c r="K4" s="19">
        <v>5.5</v>
      </c>
      <c r="L4" s="19">
        <v>24</v>
      </c>
      <c r="M4" s="19">
        <v>10.1</v>
      </c>
      <c r="N4" s="19">
        <v>22</v>
      </c>
      <c r="O4" s="19">
        <v>5</v>
      </c>
      <c r="P4" s="19">
        <v>20</v>
      </c>
      <c r="Q4" s="19">
        <v>7</v>
      </c>
      <c r="R4" s="19">
        <v>26</v>
      </c>
      <c r="S4" s="12">
        <f>SUM(F4,H4,J4,L4,P4,R4,N4)</f>
        <v>212</v>
      </c>
    </row>
    <row r="5" spans="1:19" s="9" customFormat="1" x14ac:dyDescent="0.3">
      <c r="A5" s="5">
        <v>2</v>
      </c>
      <c r="B5" s="31" t="s">
        <v>183</v>
      </c>
      <c r="C5" s="22">
        <v>40664</v>
      </c>
      <c r="D5" s="8">
        <f t="shared" ca="1" si="0"/>
        <v>12</v>
      </c>
      <c r="E5" s="11">
        <v>5.0999999999999996</v>
      </c>
      <c r="F5" s="11">
        <v>23</v>
      </c>
      <c r="G5" s="11">
        <v>190</v>
      </c>
      <c r="H5" s="11">
        <v>40</v>
      </c>
      <c r="I5" s="11">
        <v>43</v>
      </c>
      <c r="J5" s="11">
        <v>70</v>
      </c>
      <c r="K5" s="11">
        <v>5.7</v>
      </c>
      <c r="L5" s="11">
        <v>35</v>
      </c>
      <c r="M5" s="11">
        <v>11.7</v>
      </c>
      <c r="N5" s="11">
        <v>15</v>
      </c>
      <c r="O5" s="11">
        <v>21</v>
      </c>
      <c r="P5" s="11">
        <v>54</v>
      </c>
      <c r="Q5" s="11">
        <v>16</v>
      </c>
      <c r="R5" s="11">
        <v>26</v>
      </c>
      <c r="S5" s="12">
        <f t="shared" ref="S5:S21" si="1">SUM(F5,H5,J5,L5,P5,R5,N5)</f>
        <v>263</v>
      </c>
    </row>
    <row r="6" spans="1:19" s="9" customFormat="1" x14ac:dyDescent="0.3">
      <c r="A6" s="5">
        <v>3</v>
      </c>
      <c r="B6" s="31" t="s">
        <v>184</v>
      </c>
      <c r="C6" s="22">
        <v>40756</v>
      </c>
      <c r="D6" s="8">
        <f t="shared" ca="1" si="0"/>
        <v>12</v>
      </c>
      <c r="E6" s="11">
        <v>4.0199999999999996</v>
      </c>
      <c r="F6" s="11">
        <v>54</v>
      </c>
      <c r="G6" s="11">
        <v>183</v>
      </c>
      <c r="H6" s="11">
        <v>37</v>
      </c>
      <c r="I6" s="11">
        <v>33</v>
      </c>
      <c r="J6" s="11">
        <v>58</v>
      </c>
      <c r="K6" s="11">
        <v>5.5</v>
      </c>
      <c r="L6" s="11">
        <v>45</v>
      </c>
      <c r="M6" s="11">
        <v>10.5</v>
      </c>
      <c r="N6" s="11">
        <v>30</v>
      </c>
      <c r="O6" s="11">
        <v>7</v>
      </c>
      <c r="P6" s="11">
        <v>15</v>
      </c>
      <c r="Q6" s="11">
        <v>21</v>
      </c>
      <c r="R6" s="11">
        <v>36</v>
      </c>
      <c r="S6" s="12">
        <f t="shared" si="1"/>
        <v>275</v>
      </c>
    </row>
    <row r="7" spans="1:19" s="20" customFormat="1" x14ac:dyDescent="0.3">
      <c r="A7" s="16">
        <v>4</v>
      </c>
      <c r="B7" s="29" t="s">
        <v>185</v>
      </c>
      <c r="C7" s="15">
        <v>40752</v>
      </c>
      <c r="D7" s="18">
        <f t="shared" ca="1" si="0"/>
        <v>12</v>
      </c>
      <c r="E7" s="19">
        <v>3.48</v>
      </c>
      <c r="F7" s="19">
        <v>47</v>
      </c>
      <c r="G7" s="19">
        <v>193</v>
      </c>
      <c r="H7" s="19">
        <v>32</v>
      </c>
      <c r="I7" s="19">
        <v>44</v>
      </c>
      <c r="J7" s="19">
        <v>70</v>
      </c>
      <c r="K7" s="19">
        <v>5.4</v>
      </c>
      <c r="L7" s="19">
        <v>35</v>
      </c>
      <c r="M7" s="19">
        <v>10.3</v>
      </c>
      <c r="N7" s="19">
        <v>23</v>
      </c>
      <c r="O7" s="19">
        <v>12</v>
      </c>
      <c r="P7" s="19">
        <v>38</v>
      </c>
      <c r="Q7" s="19">
        <v>5</v>
      </c>
      <c r="R7" s="19">
        <v>25</v>
      </c>
      <c r="S7" s="12">
        <f t="shared" si="1"/>
        <v>270</v>
      </c>
    </row>
    <row r="8" spans="1:19" s="9" customFormat="1" x14ac:dyDescent="0.3">
      <c r="A8" s="5">
        <v>5</v>
      </c>
      <c r="B8" s="31" t="s">
        <v>329</v>
      </c>
      <c r="C8" s="22">
        <v>40715</v>
      </c>
      <c r="D8" s="8">
        <f t="shared" ca="1" si="0"/>
        <v>12</v>
      </c>
      <c r="E8" s="11" t="s">
        <v>42</v>
      </c>
      <c r="F8" s="11">
        <v>0</v>
      </c>
      <c r="G8" s="11">
        <v>145</v>
      </c>
      <c r="H8" s="11">
        <v>18</v>
      </c>
      <c r="I8" s="11">
        <v>21</v>
      </c>
      <c r="J8" s="11">
        <v>31</v>
      </c>
      <c r="K8" s="11">
        <v>6.3</v>
      </c>
      <c r="L8" s="11">
        <v>13</v>
      </c>
      <c r="M8" s="11">
        <v>13.5</v>
      </c>
      <c r="N8" s="11">
        <v>2</v>
      </c>
      <c r="O8" s="11">
        <v>3</v>
      </c>
      <c r="P8" s="11">
        <v>7</v>
      </c>
      <c r="Q8" s="11">
        <v>2</v>
      </c>
      <c r="R8" s="11">
        <v>2</v>
      </c>
      <c r="S8" s="12">
        <f t="shared" si="1"/>
        <v>73</v>
      </c>
    </row>
    <row r="9" spans="1:19" s="9" customFormat="1" x14ac:dyDescent="0.3">
      <c r="A9" s="5">
        <v>6</v>
      </c>
      <c r="B9" s="31" t="s">
        <v>186</v>
      </c>
      <c r="C9" s="22">
        <v>40610</v>
      </c>
      <c r="D9" s="8">
        <f t="shared" ca="1" si="0"/>
        <v>13</v>
      </c>
      <c r="E9" s="11">
        <v>6.1</v>
      </c>
      <c r="F9" s="11">
        <v>5</v>
      </c>
      <c r="G9" s="11">
        <v>170</v>
      </c>
      <c r="H9" s="11">
        <v>23</v>
      </c>
      <c r="I9" s="11">
        <v>14</v>
      </c>
      <c r="J9" s="11">
        <v>12</v>
      </c>
      <c r="K9" s="11">
        <v>6</v>
      </c>
      <c r="L9" s="11">
        <v>18</v>
      </c>
      <c r="M9" s="11">
        <v>10.6</v>
      </c>
      <c r="N9" s="11">
        <v>25</v>
      </c>
      <c r="O9" s="11">
        <v>19</v>
      </c>
      <c r="P9" s="11">
        <v>44</v>
      </c>
      <c r="Q9" s="11">
        <v>6</v>
      </c>
      <c r="R9" s="11">
        <v>5</v>
      </c>
      <c r="S9" s="12">
        <f t="shared" si="1"/>
        <v>132</v>
      </c>
    </row>
    <row r="10" spans="1:19" s="9" customFormat="1" x14ac:dyDescent="0.3">
      <c r="A10" s="5">
        <v>7</v>
      </c>
      <c r="B10" s="31" t="s">
        <v>187</v>
      </c>
      <c r="C10" s="22">
        <v>40706</v>
      </c>
      <c r="D10" s="8">
        <f t="shared" ca="1" si="0"/>
        <v>12</v>
      </c>
      <c r="E10" s="11">
        <v>7.23</v>
      </c>
      <c r="F10" s="11">
        <v>0</v>
      </c>
      <c r="G10" s="11">
        <v>128</v>
      </c>
      <c r="H10" s="11">
        <v>9</v>
      </c>
      <c r="I10" s="11">
        <v>18</v>
      </c>
      <c r="J10" s="11">
        <v>25</v>
      </c>
      <c r="K10" s="11">
        <v>7.5</v>
      </c>
      <c r="L10" s="11">
        <v>0</v>
      </c>
      <c r="M10" s="11">
        <v>14.9</v>
      </c>
      <c r="N10" s="11">
        <v>0</v>
      </c>
      <c r="O10" s="11">
        <v>10</v>
      </c>
      <c r="P10" s="11">
        <v>23</v>
      </c>
      <c r="Q10" s="11">
        <v>0</v>
      </c>
      <c r="R10" s="11">
        <v>0</v>
      </c>
      <c r="S10" s="12">
        <f t="shared" si="1"/>
        <v>57</v>
      </c>
    </row>
    <row r="11" spans="1:19" s="20" customFormat="1" x14ac:dyDescent="0.3">
      <c r="A11" s="16">
        <v>8</v>
      </c>
      <c r="B11" s="29" t="s">
        <v>188</v>
      </c>
      <c r="C11" s="15">
        <v>40596</v>
      </c>
      <c r="D11" s="18">
        <f t="shared" ca="1" si="0"/>
        <v>13</v>
      </c>
      <c r="E11" s="19">
        <v>4.26</v>
      </c>
      <c r="F11" s="19">
        <v>23</v>
      </c>
      <c r="G11" s="19">
        <v>160</v>
      </c>
      <c r="H11" s="19">
        <v>11</v>
      </c>
      <c r="I11" s="19">
        <v>20</v>
      </c>
      <c r="J11" s="19">
        <v>18</v>
      </c>
      <c r="K11" s="19">
        <v>6.1</v>
      </c>
      <c r="L11" s="19">
        <v>7</v>
      </c>
      <c r="M11" s="19">
        <v>12.2</v>
      </c>
      <c r="N11" s="19">
        <v>1</v>
      </c>
      <c r="O11" s="19">
        <v>2</v>
      </c>
      <c r="P11" s="19">
        <v>14</v>
      </c>
      <c r="Q11" s="19">
        <v>0</v>
      </c>
      <c r="R11" s="19">
        <v>0</v>
      </c>
      <c r="S11" s="12">
        <f t="shared" si="1"/>
        <v>74</v>
      </c>
    </row>
    <row r="12" spans="1:19" s="20" customFormat="1" x14ac:dyDescent="0.3">
      <c r="A12" s="16">
        <v>9</v>
      </c>
      <c r="B12" s="29" t="s">
        <v>189</v>
      </c>
      <c r="C12" s="15">
        <v>40706</v>
      </c>
      <c r="D12" s="18">
        <f t="shared" ca="1" si="0"/>
        <v>12</v>
      </c>
      <c r="E12" s="19">
        <v>4.07</v>
      </c>
      <c r="F12" s="19">
        <v>36</v>
      </c>
      <c r="G12" s="19">
        <v>170</v>
      </c>
      <c r="H12" s="19">
        <v>20</v>
      </c>
      <c r="I12" s="19">
        <v>35</v>
      </c>
      <c r="J12" s="19">
        <v>56</v>
      </c>
      <c r="K12" s="19">
        <v>5.5</v>
      </c>
      <c r="L12" s="19">
        <v>30</v>
      </c>
      <c r="M12" s="19">
        <v>9.5</v>
      </c>
      <c r="N12" s="19">
        <v>39</v>
      </c>
      <c r="O12" s="19">
        <v>-7</v>
      </c>
      <c r="P12" s="19">
        <v>0</v>
      </c>
      <c r="Q12" s="19">
        <v>8</v>
      </c>
      <c r="R12" s="19">
        <v>37</v>
      </c>
      <c r="S12" s="12">
        <f t="shared" si="1"/>
        <v>218</v>
      </c>
    </row>
    <row r="13" spans="1:19" s="9" customFormat="1" x14ac:dyDescent="0.3">
      <c r="A13" s="5">
        <v>10</v>
      </c>
      <c r="B13" s="31" t="s">
        <v>190</v>
      </c>
      <c r="C13" s="22">
        <v>40763</v>
      </c>
      <c r="D13" s="8">
        <f t="shared" ca="1" si="0"/>
        <v>12</v>
      </c>
      <c r="E13" s="11">
        <v>4.21</v>
      </c>
      <c r="F13" s="11">
        <v>41</v>
      </c>
      <c r="G13" s="11">
        <v>204</v>
      </c>
      <c r="H13" s="11">
        <v>52</v>
      </c>
      <c r="I13" s="11">
        <v>26</v>
      </c>
      <c r="J13" s="11">
        <v>41</v>
      </c>
      <c r="K13" s="11">
        <v>5.4</v>
      </c>
      <c r="L13" s="11">
        <v>50</v>
      </c>
      <c r="M13" s="11">
        <v>10.4</v>
      </c>
      <c r="N13" s="11">
        <v>32</v>
      </c>
      <c r="O13" s="11">
        <v>17</v>
      </c>
      <c r="P13" s="11">
        <v>44</v>
      </c>
      <c r="Q13" s="11">
        <v>20</v>
      </c>
      <c r="R13" s="11">
        <v>34</v>
      </c>
      <c r="S13" s="12">
        <f t="shared" si="1"/>
        <v>294</v>
      </c>
    </row>
    <row r="14" spans="1:19" s="9" customFormat="1" x14ac:dyDescent="0.3">
      <c r="A14" s="5">
        <v>11</v>
      </c>
      <c r="B14" s="31" t="s">
        <v>191</v>
      </c>
      <c r="C14" s="22">
        <v>40457</v>
      </c>
      <c r="D14" s="8">
        <f t="shared" ca="1" si="0"/>
        <v>13</v>
      </c>
      <c r="E14" s="11">
        <v>6.14</v>
      </c>
      <c r="F14" s="11">
        <v>4</v>
      </c>
      <c r="G14" s="11">
        <v>172</v>
      </c>
      <c r="H14" s="11">
        <v>24</v>
      </c>
      <c r="I14" s="11">
        <v>44</v>
      </c>
      <c r="J14" s="11">
        <v>70</v>
      </c>
      <c r="K14" s="11">
        <v>6.1</v>
      </c>
      <c r="L14" s="11">
        <v>15</v>
      </c>
      <c r="M14" s="11">
        <v>12.2</v>
      </c>
      <c r="N14" s="11">
        <v>7</v>
      </c>
      <c r="O14" s="11">
        <v>17</v>
      </c>
      <c r="P14" s="11">
        <v>38</v>
      </c>
      <c r="Q14" s="11">
        <v>5</v>
      </c>
      <c r="R14" s="11">
        <v>4</v>
      </c>
      <c r="S14" s="12">
        <f t="shared" si="1"/>
        <v>162</v>
      </c>
    </row>
    <row r="15" spans="1:19" s="20" customFormat="1" x14ac:dyDescent="0.3">
      <c r="A15" s="16">
        <v>12</v>
      </c>
      <c r="B15" s="29" t="s">
        <v>192</v>
      </c>
      <c r="C15" s="15">
        <v>40540</v>
      </c>
      <c r="D15" s="18">
        <f t="shared" ca="1" si="0"/>
        <v>13</v>
      </c>
      <c r="E15" s="19">
        <v>5.46</v>
      </c>
      <c r="F15" s="19">
        <v>3</v>
      </c>
      <c r="G15" s="19">
        <v>173</v>
      </c>
      <c r="H15" s="19">
        <v>15</v>
      </c>
      <c r="I15" s="19">
        <v>25</v>
      </c>
      <c r="J15" s="19">
        <v>28</v>
      </c>
      <c r="K15" s="19">
        <v>5.9</v>
      </c>
      <c r="L15" s="19">
        <v>12</v>
      </c>
      <c r="M15" s="19">
        <v>12.6</v>
      </c>
      <c r="N15" s="19">
        <v>0</v>
      </c>
      <c r="O15" s="19">
        <v>-5</v>
      </c>
      <c r="P15" s="19">
        <v>1</v>
      </c>
      <c r="Q15" s="19">
        <v>0</v>
      </c>
      <c r="R15" s="19">
        <v>0</v>
      </c>
      <c r="S15" s="12">
        <f t="shared" si="1"/>
        <v>59</v>
      </c>
    </row>
    <row r="16" spans="1:19" s="9" customFormat="1" x14ac:dyDescent="0.3">
      <c r="A16" s="5">
        <v>13</v>
      </c>
      <c r="B16" s="31" t="s">
        <v>193</v>
      </c>
      <c r="C16" s="22">
        <v>40858</v>
      </c>
      <c r="D16" s="8">
        <f t="shared" ca="1" si="0"/>
        <v>12</v>
      </c>
      <c r="E16" s="11">
        <v>5.3</v>
      </c>
      <c r="F16" s="11">
        <v>18</v>
      </c>
      <c r="G16" s="11">
        <v>157</v>
      </c>
      <c r="H16" s="11">
        <v>29</v>
      </c>
      <c r="I16" s="11">
        <v>26</v>
      </c>
      <c r="J16" s="11">
        <v>41</v>
      </c>
      <c r="K16" s="11">
        <v>5.7</v>
      </c>
      <c r="L16" s="11">
        <v>35</v>
      </c>
      <c r="M16" s="11">
        <v>11.4</v>
      </c>
      <c r="N16" s="11">
        <v>18</v>
      </c>
      <c r="O16" s="11">
        <v>6</v>
      </c>
      <c r="P16" s="11">
        <v>13</v>
      </c>
      <c r="Q16" s="11">
        <v>10</v>
      </c>
      <c r="R16" s="11">
        <v>14</v>
      </c>
      <c r="S16" s="12">
        <f t="shared" si="1"/>
        <v>168</v>
      </c>
    </row>
    <row r="17" spans="1:19" s="9" customFormat="1" ht="13.5" customHeight="1" x14ac:dyDescent="0.3">
      <c r="A17" s="5">
        <v>14</v>
      </c>
      <c r="B17" s="31" t="s">
        <v>194</v>
      </c>
      <c r="C17" s="22">
        <v>40850</v>
      </c>
      <c r="D17" s="8">
        <f t="shared" ca="1" si="0"/>
        <v>12</v>
      </c>
      <c r="E17" s="11">
        <v>4.16</v>
      </c>
      <c r="F17" s="11">
        <v>44</v>
      </c>
      <c r="G17" s="11">
        <v>182</v>
      </c>
      <c r="H17" s="11">
        <v>36</v>
      </c>
      <c r="I17" s="11">
        <v>26</v>
      </c>
      <c r="J17" s="11">
        <v>41</v>
      </c>
      <c r="K17" s="11">
        <v>5.6</v>
      </c>
      <c r="L17" s="11">
        <v>40</v>
      </c>
      <c r="M17" s="11">
        <v>11.2</v>
      </c>
      <c r="N17" s="11">
        <v>20</v>
      </c>
      <c r="O17" s="11">
        <v>25</v>
      </c>
      <c r="P17" s="11">
        <v>62</v>
      </c>
      <c r="Q17" s="11">
        <v>10</v>
      </c>
      <c r="R17" s="11">
        <v>14</v>
      </c>
      <c r="S17" s="12">
        <f t="shared" si="1"/>
        <v>257</v>
      </c>
    </row>
    <row r="18" spans="1:19" s="20" customFormat="1" x14ac:dyDescent="0.3">
      <c r="A18" s="16">
        <v>15</v>
      </c>
      <c r="B18" s="29" t="s">
        <v>195</v>
      </c>
      <c r="C18" s="15">
        <v>40539</v>
      </c>
      <c r="D18" s="18">
        <f t="shared" ca="1" si="0"/>
        <v>13</v>
      </c>
      <c r="E18" s="19">
        <v>6.39</v>
      </c>
      <c r="F18" s="19">
        <v>0</v>
      </c>
      <c r="G18" s="19">
        <v>145</v>
      </c>
      <c r="H18" s="19">
        <v>8</v>
      </c>
      <c r="I18" s="19">
        <v>43</v>
      </c>
      <c r="J18" s="19">
        <v>66</v>
      </c>
      <c r="K18" s="19">
        <v>6.2</v>
      </c>
      <c r="L18" s="19">
        <v>5</v>
      </c>
      <c r="M18" s="19">
        <v>13.5</v>
      </c>
      <c r="N18" s="19">
        <v>0</v>
      </c>
      <c r="O18" s="19">
        <v>-5</v>
      </c>
      <c r="P18" s="19">
        <v>1</v>
      </c>
      <c r="Q18" s="19">
        <v>0</v>
      </c>
      <c r="R18" s="19">
        <v>0</v>
      </c>
      <c r="S18" s="12">
        <f t="shared" si="1"/>
        <v>80</v>
      </c>
    </row>
    <row r="19" spans="1:19" s="9" customFormat="1" x14ac:dyDescent="0.3">
      <c r="A19" s="5">
        <v>16</v>
      </c>
      <c r="B19" s="31" t="s">
        <v>196</v>
      </c>
      <c r="C19" s="22">
        <v>40504</v>
      </c>
      <c r="D19" s="8">
        <f t="shared" ca="1" si="0"/>
        <v>13</v>
      </c>
      <c r="E19" s="11">
        <v>7.44</v>
      </c>
      <c r="F19" s="11">
        <v>0</v>
      </c>
      <c r="G19" s="11">
        <v>172</v>
      </c>
      <c r="H19" s="11">
        <v>24</v>
      </c>
      <c r="I19" s="11">
        <v>25</v>
      </c>
      <c r="J19" s="11">
        <v>29</v>
      </c>
      <c r="K19" s="11">
        <v>5.5</v>
      </c>
      <c r="L19" s="11">
        <v>36</v>
      </c>
      <c r="M19" s="11">
        <v>10.1</v>
      </c>
      <c r="N19" s="11">
        <v>35</v>
      </c>
      <c r="O19" s="11">
        <v>-3</v>
      </c>
      <c r="P19" s="11">
        <v>1</v>
      </c>
      <c r="Q19" s="11">
        <v>11</v>
      </c>
      <c r="R19" s="11">
        <v>10</v>
      </c>
      <c r="S19" s="12">
        <f t="shared" si="1"/>
        <v>135</v>
      </c>
    </row>
    <row r="20" spans="1:19" s="9" customFormat="1" x14ac:dyDescent="0.3">
      <c r="A20" s="5">
        <v>17</v>
      </c>
      <c r="B20" s="31" t="s">
        <v>197</v>
      </c>
      <c r="C20" s="22">
        <v>40933</v>
      </c>
      <c r="D20" s="8">
        <f t="shared" ca="1" si="0"/>
        <v>12</v>
      </c>
      <c r="E20" s="11">
        <v>7.27</v>
      </c>
      <c r="F20" s="11">
        <v>0</v>
      </c>
      <c r="G20" s="11">
        <v>140</v>
      </c>
      <c r="H20" s="11">
        <v>15</v>
      </c>
      <c r="I20" s="11">
        <v>20</v>
      </c>
      <c r="J20" s="11">
        <v>29</v>
      </c>
      <c r="K20" s="11">
        <v>6.7</v>
      </c>
      <c r="L20" s="11">
        <v>5</v>
      </c>
      <c r="M20" s="11">
        <v>15.4</v>
      </c>
      <c r="N20" s="11">
        <v>0</v>
      </c>
      <c r="O20" s="11">
        <v>7</v>
      </c>
      <c r="P20" s="11">
        <v>15</v>
      </c>
      <c r="Q20" s="11">
        <v>0</v>
      </c>
      <c r="R20" s="11">
        <v>0</v>
      </c>
      <c r="S20" s="12">
        <f t="shared" si="1"/>
        <v>64</v>
      </c>
    </row>
    <row r="21" spans="1:19" s="9" customFormat="1" x14ac:dyDescent="0.3">
      <c r="A21" s="5">
        <v>18</v>
      </c>
      <c r="B21" s="31" t="s">
        <v>199</v>
      </c>
      <c r="C21" s="22">
        <v>40855</v>
      </c>
      <c r="D21" s="8">
        <f t="shared" ca="1" si="0"/>
        <v>12</v>
      </c>
      <c r="E21" s="11">
        <v>6.57</v>
      </c>
      <c r="F21" s="11">
        <v>0</v>
      </c>
      <c r="G21" s="11">
        <v>147</v>
      </c>
      <c r="H21" s="11">
        <v>19</v>
      </c>
      <c r="I21" s="11">
        <v>25</v>
      </c>
      <c r="J21" s="11">
        <v>39</v>
      </c>
      <c r="K21" s="11">
        <v>6.4</v>
      </c>
      <c r="L21" s="11">
        <v>11</v>
      </c>
      <c r="M21" s="11">
        <v>12.1</v>
      </c>
      <c r="N21" s="11">
        <v>11</v>
      </c>
      <c r="O21" s="11">
        <v>22</v>
      </c>
      <c r="P21" s="11">
        <v>56</v>
      </c>
      <c r="Q21" s="11">
        <v>3</v>
      </c>
      <c r="R21" s="11">
        <v>3</v>
      </c>
      <c r="S21" s="12">
        <f t="shared" si="1"/>
        <v>139</v>
      </c>
    </row>
    <row r="22" spans="1:19" s="20" customFormat="1" x14ac:dyDescent="0.3">
      <c r="A22" s="16">
        <v>19</v>
      </c>
      <c r="B22" s="29" t="s">
        <v>198</v>
      </c>
      <c r="C22" s="15">
        <v>40652</v>
      </c>
      <c r="D22" s="18">
        <f ca="1">DATEDIF(C22,TODAY(),"y")</f>
        <v>13</v>
      </c>
      <c r="E22" s="19">
        <v>4.3099999999999996</v>
      </c>
      <c r="F22" s="19">
        <v>21</v>
      </c>
      <c r="G22" s="19">
        <v>178</v>
      </c>
      <c r="H22" s="19">
        <v>17</v>
      </c>
      <c r="I22" s="19">
        <v>22</v>
      </c>
      <c r="J22" s="19">
        <v>22</v>
      </c>
      <c r="K22" s="19">
        <v>5.5</v>
      </c>
      <c r="L22" s="19">
        <v>24</v>
      </c>
      <c r="M22" s="19">
        <v>12.4</v>
      </c>
      <c r="N22" s="19">
        <v>0</v>
      </c>
      <c r="O22" s="19">
        <v>3</v>
      </c>
      <c r="P22" s="19">
        <v>16</v>
      </c>
      <c r="Q22" s="19">
        <v>3</v>
      </c>
      <c r="R22" s="19">
        <v>14</v>
      </c>
      <c r="S22" s="12">
        <f>SUM(F22,H22,J22,L22,P22,R22,N22)</f>
        <v>114</v>
      </c>
    </row>
    <row r="23" spans="1:19" ht="39" x14ac:dyDescent="0.3">
      <c r="A23" s="27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 t="s">
        <v>40</v>
      </c>
      <c r="S23" s="12">
        <f>SUM(S4:S22)</f>
        <v>3046</v>
      </c>
    </row>
    <row r="24" spans="1:19" ht="26" x14ac:dyDescent="0.3">
      <c r="R24" s="14" t="s">
        <v>41</v>
      </c>
      <c r="S24" s="12">
        <f>AVERAGE(S4:S22)</f>
        <v>160.31578947368422</v>
      </c>
    </row>
  </sheetData>
  <mergeCells count="13">
    <mergeCell ref="Q2:R2"/>
    <mergeCell ref="S2:S3"/>
    <mergeCell ref="M2:N2"/>
    <mergeCell ref="B1:S1"/>
    <mergeCell ref="A2:A3"/>
    <mergeCell ref="B2:B3"/>
    <mergeCell ref="C2:C3"/>
    <mergeCell ref="D2:D3"/>
    <mergeCell ref="E2:F2"/>
    <mergeCell ref="G2:H2"/>
    <mergeCell ref="I2:J2"/>
    <mergeCell ref="K2:L2"/>
    <mergeCell ref="O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2" zoomScale="80" zoomScaleNormal="80" workbookViewId="0">
      <selection activeCell="R28" sqref="R28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19" ht="70" customHeight="1" x14ac:dyDescent="0.3">
      <c r="A1" s="1"/>
      <c r="B1" s="82" t="s">
        <v>332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8" t="s">
        <v>158</v>
      </c>
      <c r="N2" s="89"/>
      <c r="O2" s="86" t="s">
        <v>11</v>
      </c>
      <c r="P2" s="86"/>
      <c r="Q2" s="85" t="s">
        <v>12</v>
      </c>
      <c r="R2" s="85"/>
      <c r="S2" s="80" t="s">
        <v>6</v>
      </c>
    </row>
    <row r="3" spans="1:19" x14ac:dyDescent="0.3">
      <c r="A3" s="86"/>
      <c r="B3" s="86"/>
      <c r="C3" s="85"/>
      <c r="D3" s="86"/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53" t="s">
        <v>4</v>
      </c>
      <c r="N3" s="53" t="s">
        <v>5</v>
      </c>
      <c r="O3" s="3" t="s">
        <v>4</v>
      </c>
      <c r="P3" s="3" t="s">
        <v>5</v>
      </c>
      <c r="Q3" s="3" t="s">
        <v>4</v>
      </c>
      <c r="R3" s="3" t="s">
        <v>5</v>
      </c>
      <c r="S3" s="81"/>
    </row>
    <row r="4" spans="1:19" s="9" customFormat="1" x14ac:dyDescent="0.3">
      <c r="A4" s="5">
        <v>1</v>
      </c>
      <c r="B4" s="31" t="s">
        <v>200</v>
      </c>
      <c r="C4" s="22">
        <v>40116</v>
      </c>
      <c r="D4" s="8">
        <f t="shared" ref="D4:D26" ca="1" si="0">DATEDIF(C4,TODAY(),"y")</f>
        <v>14</v>
      </c>
      <c r="E4" s="11">
        <v>5</v>
      </c>
      <c r="F4" s="11">
        <v>20</v>
      </c>
      <c r="G4" s="11">
        <v>183</v>
      </c>
      <c r="H4" s="11">
        <v>30</v>
      </c>
      <c r="I4" s="11">
        <v>32</v>
      </c>
      <c r="J4" s="11">
        <v>50</v>
      </c>
      <c r="K4" s="11">
        <v>5.4</v>
      </c>
      <c r="L4" s="11">
        <v>35</v>
      </c>
      <c r="M4" s="11">
        <v>10.1</v>
      </c>
      <c r="N4" s="11">
        <v>29</v>
      </c>
      <c r="O4" s="11">
        <v>23</v>
      </c>
      <c r="P4" s="11">
        <v>54</v>
      </c>
      <c r="Q4" s="11">
        <v>7</v>
      </c>
      <c r="R4" s="11">
        <v>5</v>
      </c>
      <c r="S4" s="12">
        <f t="shared" ref="S4:S26" si="1">SUM(F4,H4,J4,L4,P4,R4)</f>
        <v>194</v>
      </c>
    </row>
    <row r="5" spans="1:19" s="9" customFormat="1" x14ac:dyDescent="0.3">
      <c r="A5" s="5">
        <v>2</v>
      </c>
      <c r="B5" s="31" t="s">
        <v>201</v>
      </c>
      <c r="C5" s="22">
        <v>40564</v>
      </c>
      <c r="D5" s="8">
        <f t="shared" ca="1" si="0"/>
        <v>13</v>
      </c>
      <c r="E5" s="11">
        <v>6.3</v>
      </c>
      <c r="F5" s="11">
        <v>1</v>
      </c>
      <c r="G5" s="11">
        <v>173</v>
      </c>
      <c r="H5" s="11">
        <v>25</v>
      </c>
      <c r="I5" s="11">
        <v>30</v>
      </c>
      <c r="J5" s="11">
        <v>44</v>
      </c>
      <c r="K5" s="11">
        <v>5.3</v>
      </c>
      <c r="L5" s="11">
        <v>45</v>
      </c>
      <c r="M5" s="11">
        <v>10.1</v>
      </c>
      <c r="N5" s="11">
        <v>35</v>
      </c>
      <c r="O5" s="11">
        <v>23</v>
      </c>
      <c r="P5" s="11">
        <v>54</v>
      </c>
      <c r="Q5" s="11">
        <v>4</v>
      </c>
      <c r="R5" s="11">
        <v>3</v>
      </c>
      <c r="S5" s="12">
        <f t="shared" si="1"/>
        <v>172</v>
      </c>
    </row>
    <row r="6" spans="1:19" s="9" customFormat="1" x14ac:dyDescent="0.3">
      <c r="A6" s="5">
        <v>3</v>
      </c>
      <c r="B6" s="21" t="s">
        <v>202</v>
      </c>
      <c r="C6" s="22">
        <v>39892</v>
      </c>
      <c r="D6" s="8">
        <f t="shared" ca="1" si="0"/>
        <v>15</v>
      </c>
      <c r="E6" s="11" t="s">
        <v>42</v>
      </c>
      <c r="F6" s="11">
        <v>0</v>
      </c>
      <c r="G6" s="11" t="s">
        <v>42</v>
      </c>
      <c r="H6" s="11">
        <v>0</v>
      </c>
      <c r="I6" s="11" t="s">
        <v>42</v>
      </c>
      <c r="J6" s="11">
        <v>0</v>
      </c>
      <c r="K6" s="11" t="s">
        <v>42</v>
      </c>
      <c r="L6" s="11">
        <v>0</v>
      </c>
      <c r="M6" s="11" t="s">
        <v>42</v>
      </c>
      <c r="N6" s="11">
        <v>0</v>
      </c>
      <c r="O6" s="11" t="s">
        <v>42</v>
      </c>
      <c r="P6" s="11">
        <v>0</v>
      </c>
      <c r="Q6" s="11" t="s">
        <v>42</v>
      </c>
      <c r="R6" s="11">
        <v>0</v>
      </c>
      <c r="S6" s="12">
        <f t="shared" si="1"/>
        <v>0</v>
      </c>
    </row>
    <row r="7" spans="1:19" s="9" customFormat="1" x14ac:dyDescent="0.3">
      <c r="A7" s="5">
        <v>4</v>
      </c>
      <c r="B7" s="31" t="s">
        <v>203</v>
      </c>
      <c r="C7" s="22">
        <v>40448</v>
      </c>
      <c r="D7" s="8">
        <f t="shared" ca="1" si="0"/>
        <v>13</v>
      </c>
      <c r="E7" s="11">
        <v>6</v>
      </c>
      <c r="F7" s="11">
        <v>7</v>
      </c>
      <c r="G7" s="11">
        <v>174</v>
      </c>
      <c r="H7" s="11">
        <v>25</v>
      </c>
      <c r="I7" s="11">
        <v>23</v>
      </c>
      <c r="J7" s="11">
        <v>25</v>
      </c>
      <c r="K7" s="11">
        <v>5.4</v>
      </c>
      <c r="L7" s="11">
        <v>40</v>
      </c>
      <c r="M7" s="11">
        <v>10.3</v>
      </c>
      <c r="N7" s="11">
        <v>31</v>
      </c>
      <c r="O7" s="11">
        <v>28</v>
      </c>
      <c r="P7" s="11">
        <v>63</v>
      </c>
      <c r="Q7" s="11">
        <v>22</v>
      </c>
      <c r="R7" s="11">
        <v>32</v>
      </c>
      <c r="S7" s="12">
        <f t="shared" si="1"/>
        <v>192</v>
      </c>
    </row>
    <row r="8" spans="1:19" s="9" customFormat="1" x14ac:dyDescent="0.3">
      <c r="A8" s="5">
        <v>5</v>
      </c>
      <c r="B8" s="31" t="s">
        <v>204</v>
      </c>
      <c r="C8" s="22">
        <v>40259</v>
      </c>
      <c r="D8" s="8">
        <f t="shared" ca="1" si="0"/>
        <v>14</v>
      </c>
      <c r="E8" s="11">
        <v>5.55</v>
      </c>
      <c r="F8" s="11">
        <v>22</v>
      </c>
      <c r="G8" s="11">
        <v>168</v>
      </c>
      <c r="H8" s="11">
        <v>22</v>
      </c>
      <c r="I8" s="11">
        <v>30</v>
      </c>
      <c r="J8" s="11">
        <v>44</v>
      </c>
      <c r="K8" s="11">
        <v>5.8</v>
      </c>
      <c r="L8" s="11">
        <v>18</v>
      </c>
      <c r="M8" s="11">
        <v>10.4</v>
      </c>
      <c r="N8" s="11">
        <v>23</v>
      </c>
      <c r="O8" s="11">
        <v>13</v>
      </c>
      <c r="P8" s="11">
        <v>30</v>
      </c>
      <c r="Q8" s="11">
        <v>1</v>
      </c>
      <c r="R8" s="11">
        <v>0</v>
      </c>
      <c r="S8" s="12">
        <f t="shared" si="1"/>
        <v>136</v>
      </c>
    </row>
    <row r="9" spans="1:19" s="20" customFormat="1" x14ac:dyDescent="0.3">
      <c r="A9" s="16">
        <v>6</v>
      </c>
      <c r="B9" s="29" t="s">
        <v>205</v>
      </c>
      <c r="C9" s="15">
        <v>40327</v>
      </c>
      <c r="D9" s="18">
        <f t="shared" ca="1" si="0"/>
        <v>13</v>
      </c>
      <c r="E9" s="19">
        <v>5.54</v>
      </c>
      <c r="F9" s="19">
        <v>1</v>
      </c>
      <c r="G9" s="19">
        <v>182</v>
      </c>
      <c r="H9" s="19">
        <v>19</v>
      </c>
      <c r="I9" s="19">
        <v>25</v>
      </c>
      <c r="J9" s="19">
        <v>28</v>
      </c>
      <c r="K9" s="19">
        <v>5.4</v>
      </c>
      <c r="L9" s="19">
        <v>28</v>
      </c>
      <c r="M9" s="19">
        <v>10</v>
      </c>
      <c r="N9" s="19">
        <v>24</v>
      </c>
      <c r="O9" s="19">
        <v>5</v>
      </c>
      <c r="P9" s="19">
        <v>20</v>
      </c>
      <c r="Q9" s="19">
        <v>0</v>
      </c>
      <c r="R9" s="19">
        <v>0</v>
      </c>
      <c r="S9" s="12">
        <f t="shared" si="1"/>
        <v>96</v>
      </c>
    </row>
    <row r="10" spans="1:19" s="9" customFormat="1" x14ac:dyDescent="0.3">
      <c r="A10" s="5">
        <v>7</v>
      </c>
      <c r="B10" s="31" t="s">
        <v>206</v>
      </c>
      <c r="C10" s="22">
        <v>40386</v>
      </c>
      <c r="D10" s="8">
        <f t="shared" ca="1" si="0"/>
        <v>13</v>
      </c>
      <c r="E10" s="11">
        <v>5.46</v>
      </c>
      <c r="F10" s="11">
        <v>10</v>
      </c>
      <c r="G10" s="11">
        <v>152</v>
      </c>
      <c r="H10" s="11">
        <v>14</v>
      </c>
      <c r="I10" s="11">
        <v>28</v>
      </c>
      <c r="J10" s="11">
        <v>38</v>
      </c>
      <c r="K10" s="11">
        <v>5.3</v>
      </c>
      <c r="L10" s="11">
        <v>45</v>
      </c>
      <c r="M10" s="11">
        <v>10.1</v>
      </c>
      <c r="N10" s="11">
        <v>35</v>
      </c>
      <c r="O10" s="11">
        <v>7</v>
      </c>
      <c r="P10" s="11">
        <v>18</v>
      </c>
      <c r="Q10" s="11">
        <v>1</v>
      </c>
      <c r="R10" s="11">
        <v>0</v>
      </c>
      <c r="S10" s="12">
        <f t="shared" si="1"/>
        <v>125</v>
      </c>
    </row>
    <row r="11" spans="1:19" s="20" customFormat="1" x14ac:dyDescent="0.3">
      <c r="A11" s="16">
        <v>8</v>
      </c>
      <c r="B11" s="29" t="s">
        <v>207</v>
      </c>
      <c r="C11" s="15">
        <v>40471</v>
      </c>
      <c r="D11" s="18">
        <f t="shared" ca="1" si="0"/>
        <v>13</v>
      </c>
      <c r="E11" s="19">
        <v>5.16</v>
      </c>
      <c r="F11" s="19">
        <v>9</v>
      </c>
      <c r="G11" s="19">
        <v>0</v>
      </c>
      <c r="H11" s="19">
        <v>0</v>
      </c>
      <c r="I11" s="19">
        <v>33</v>
      </c>
      <c r="J11" s="19">
        <v>44</v>
      </c>
      <c r="K11" s="19">
        <v>5.8</v>
      </c>
      <c r="L11" s="19">
        <v>15</v>
      </c>
      <c r="M11" s="19">
        <v>10</v>
      </c>
      <c r="N11" s="19">
        <v>24</v>
      </c>
      <c r="O11" s="19">
        <v>8</v>
      </c>
      <c r="P11" s="19">
        <v>26</v>
      </c>
      <c r="Q11" s="19">
        <v>10</v>
      </c>
      <c r="R11" s="19">
        <v>38</v>
      </c>
      <c r="S11" s="12">
        <f t="shared" si="1"/>
        <v>132</v>
      </c>
    </row>
    <row r="12" spans="1:19" s="20" customFormat="1" x14ac:dyDescent="0.3">
      <c r="A12" s="16">
        <v>9</v>
      </c>
      <c r="B12" s="32" t="s">
        <v>208</v>
      </c>
      <c r="C12" s="28">
        <v>40501</v>
      </c>
      <c r="D12" s="18">
        <f t="shared" ca="1" si="0"/>
        <v>13</v>
      </c>
      <c r="E12" s="19">
        <v>5.56</v>
      </c>
      <c r="F12" s="19">
        <v>0</v>
      </c>
      <c r="G12" s="19">
        <v>169</v>
      </c>
      <c r="H12" s="19">
        <v>14</v>
      </c>
      <c r="I12" s="19">
        <v>27</v>
      </c>
      <c r="J12" s="19">
        <v>32</v>
      </c>
      <c r="K12" s="19">
        <v>5.4</v>
      </c>
      <c r="L12" s="19">
        <v>28</v>
      </c>
      <c r="M12" s="19">
        <v>10.199999999999999</v>
      </c>
      <c r="N12" s="19">
        <v>20</v>
      </c>
      <c r="O12" s="19">
        <v>7</v>
      </c>
      <c r="P12" s="19">
        <v>24</v>
      </c>
      <c r="Q12" s="19">
        <v>4</v>
      </c>
      <c r="R12" s="19">
        <v>17</v>
      </c>
      <c r="S12" s="12">
        <f t="shared" si="1"/>
        <v>115</v>
      </c>
    </row>
    <row r="13" spans="1:19" s="9" customFormat="1" x14ac:dyDescent="0.3">
      <c r="A13" s="5">
        <v>10</v>
      </c>
      <c r="B13" s="31" t="s">
        <v>209</v>
      </c>
      <c r="C13" s="22">
        <v>40498</v>
      </c>
      <c r="D13" s="8">
        <f t="shared" ca="1" si="0"/>
        <v>13</v>
      </c>
      <c r="E13" s="11">
        <v>3.44</v>
      </c>
      <c r="F13" s="11">
        <v>58</v>
      </c>
      <c r="G13" s="11">
        <v>184</v>
      </c>
      <c r="H13" s="11">
        <v>30</v>
      </c>
      <c r="I13" s="11">
        <v>33</v>
      </c>
      <c r="J13" s="11">
        <v>52</v>
      </c>
      <c r="K13" s="11">
        <v>5.2</v>
      </c>
      <c r="L13" s="11">
        <v>50</v>
      </c>
      <c r="M13" s="11">
        <v>10</v>
      </c>
      <c r="N13" s="11">
        <v>37</v>
      </c>
      <c r="O13" s="11">
        <v>5</v>
      </c>
      <c r="P13" s="11">
        <v>14</v>
      </c>
      <c r="Q13" s="11">
        <v>7</v>
      </c>
      <c r="R13" s="11">
        <v>6</v>
      </c>
      <c r="S13" s="12">
        <f t="shared" si="1"/>
        <v>210</v>
      </c>
    </row>
    <row r="14" spans="1:19" s="9" customFormat="1" x14ac:dyDescent="0.3">
      <c r="A14" s="5">
        <v>11</v>
      </c>
      <c r="B14" s="31" t="s">
        <v>210</v>
      </c>
      <c r="C14" s="22">
        <v>40394</v>
      </c>
      <c r="D14" s="8">
        <f t="shared" ca="1" si="0"/>
        <v>13</v>
      </c>
      <c r="E14" s="11">
        <v>4.42</v>
      </c>
      <c r="F14" s="11">
        <v>28</v>
      </c>
      <c r="G14" s="11">
        <v>184</v>
      </c>
      <c r="H14" s="11">
        <v>30</v>
      </c>
      <c r="I14" s="11">
        <v>36</v>
      </c>
      <c r="J14" s="11">
        <v>58</v>
      </c>
      <c r="K14" s="11">
        <v>5.2</v>
      </c>
      <c r="L14" s="11">
        <v>50</v>
      </c>
      <c r="M14" s="11">
        <v>10.199999999999999</v>
      </c>
      <c r="N14" s="11">
        <v>33</v>
      </c>
      <c r="O14" s="11">
        <v>18</v>
      </c>
      <c r="P14" s="11">
        <v>41</v>
      </c>
      <c r="Q14" s="11">
        <v>15</v>
      </c>
      <c r="R14" s="11">
        <v>18</v>
      </c>
      <c r="S14" s="12">
        <f t="shared" si="1"/>
        <v>225</v>
      </c>
    </row>
    <row r="15" spans="1:19" s="9" customFormat="1" x14ac:dyDescent="0.3">
      <c r="A15" s="5">
        <v>12</v>
      </c>
      <c r="B15" s="31" t="s">
        <v>211</v>
      </c>
      <c r="C15" s="22">
        <v>40518</v>
      </c>
      <c r="D15" s="8">
        <f t="shared" ca="1" si="0"/>
        <v>13</v>
      </c>
      <c r="E15" s="11">
        <v>4.41</v>
      </c>
      <c r="F15" s="11">
        <v>28</v>
      </c>
      <c r="G15" s="11">
        <v>170</v>
      </c>
      <c r="H15" s="11">
        <v>23</v>
      </c>
      <c r="I15" s="11">
        <v>32</v>
      </c>
      <c r="J15" s="11">
        <v>50</v>
      </c>
      <c r="K15" s="11">
        <v>5.5</v>
      </c>
      <c r="L15" s="11">
        <v>36</v>
      </c>
      <c r="M15" s="11">
        <v>10</v>
      </c>
      <c r="N15" s="11">
        <v>37</v>
      </c>
      <c r="O15" s="11">
        <v>10</v>
      </c>
      <c r="P15" s="11">
        <v>24</v>
      </c>
      <c r="Q15" s="11">
        <v>10</v>
      </c>
      <c r="R15" s="11">
        <v>9</v>
      </c>
      <c r="S15" s="12">
        <f t="shared" si="1"/>
        <v>170</v>
      </c>
    </row>
    <row r="16" spans="1:19" s="9" customFormat="1" x14ac:dyDescent="0.3">
      <c r="A16" s="5">
        <v>13</v>
      </c>
      <c r="B16" s="31" t="s">
        <v>212</v>
      </c>
      <c r="C16" s="22">
        <v>40254</v>
      </c>
      <c r="D16" s="8">
        <f t="shared" ca="1" si="0"/>
        <v>14</v>
      </c>
      <c r="E16" s="11">
        <v>6.13</v>
      </c>
      <c r="F16" s="11">
        <v>1</v>
      </c>
      <c r="G16" s="11">
        <v>140</v>
      </c>
      <c r="H16" s="11">
        <v>9</v>
      </c>
      <c r="I16" s="11">
        <v>21</v>
      </c>
      <c r="J16" s="11">
        <v>21</v>
      </c>
      <c r="K16" s="11">
        <v>5.8</v>
      </c>
      <c r="L16" s="11">
        <v>19</v>
      </c>
      <c r="M16" s="11">
        <v>10</v>
      </c>
      <c r="N16" s="11">
        <v>31</v>
      </c>
      <c r="O16" s="11">
        <v>12</v>
      </c>
      <c r="P16" s="11">
        <v>28</v>
      </c>
      <c r="Q16" s="11">
        <v>2</v>
      </c>
      <c r="R16" s="11">
        <v>0</v>
      </c>
      <c r="S16" s="12">
        <f t="shared" si="1"/>
        <v>78</v>
      </c>
    </row>
    <row r="17" spans="1:19" s="20" customFormat="1" ht="13.5" customHeight="1" x14ac:dyDescent="0.3">
      <c r="A17" s="16">
        <v>14</v>
      </c>
      <c r="B17" s="29" t="s">
        <v>213</v>
      </c>
      <c r="C17" s="15">
        <v>40418</v>
      </c>
      <c r="D17" s="18">
        <f t="shared" ca="1" si="0"/>
        <v>13</v>
      </c>
      <c r="E17" s="19">
        <v>5.2</v>
      </c>
      <c r="F17" s="19">
        <v>8</v>
      </c>
      <c r="G17" s="19">
        <v>163</v>
      </c>
      <c r="H17" s="19">
        <v>12</v>
      </c>
      <c r="I17" s="19">
        <v>37</v>
      </c>
      <c r="J17" s="19">
        <v>54</v>
      </c>
      <c r="K17" s="19">
        <v>5</v>
      </c>
      <c r="L17" s="19">
        <v>45</v>
      </c>
      <c r="M17" s="19">
        <v>9.8000000000000007</v>
      </c>
      <c r="N17" s="19">
        <v>28</v>
      </c>
      <c r="O17" s="19">
        <v>-4</v>
      </c>
      <c r="P17" s="19">
        <v>2</v>
      </c>
      <c r="Q17" s="19">
        <v>0</v>
      </c>
      <c r="R17" s="19">
        <v>0</v>
      </c>
      <c r="S17" s="12">
        <f t="shared" si="1"/>
        <v>121</v>
      </c>
    </row>
    <row r="18" spans="1:19" s="9" customFormat="1" x14ac:dyDescent="0.3">
      <c r="A18" s="5">
        <v>15</v>
      </c>
      <c r="B18" s="31" t="s">
        <v>214</v>
      </c>
      <c r="C18" s="22">
        <v>40266</v>
      </c>
      <c r="D18" s="8">
        <f t="shared" ca="1" si="0"/>
        <v>14</v>
      </c>
      <c r="E18" s="11">
        <v>4.3099999999999996</v>
      </c>
      <c r="F18" s="11">
        <v>30</v>
      </c>
      <c r="G18" s="11">
        <v>199</v>
      </c>
      <c r="H18" s="11">
        <v>39</v>
      </c>
      <c r="I18" s="11">
        <v>32</v>
      </c>
      <c r="J18" s="11">
        <v>50</v>
      </c>
      <c r="K18" s="11">
        <v>5.3</v>
      </c>
      <c r="L18" s="11">
        <v>40</v>
      </c>
      <c r="M18" s="11">
        <v>9.6</v>
      </c>
      <c r="N18" s="11">
        <v>39</v>
      </c>
      <c r="O18" s="11">
        <v>12</v>
      </c>
      <c r="P18" s="11">
        <v>38</v>
      </c>
      <c r="Q18" s="11">
        <v>3</v>
      </c>
      <c r="R18" s="11">
        <v>1</v>
      </c>
      <c r="S18" s="12">
        <f t="shared" si="1"/>
        <v>198</v>
      </c>
    </row>
    <row r="19" spans="1:19" s="9" customFormat="1" x14ac:dyDescent="0.3">
      <c r="A19" s="5">
        <v>16</v>
      </c>
      <c r="B19" s="31" t="s">
        <v>215</v>
      </c>
      <c r="C19" s="22">
        <v>40387</v>
      </c>
      <c r="D19" s="8">
        <f t="shared" ca="1" si="0"/>
        <v>13</v>
      </c>
      <c r="E19" s="11">
        <v>6</v>
      </c>
      <c r="F19" s="11">
        <v>7</v>
      </c>
      <c r="G19" s="11">
        <v>153</v>
      </c>
      <c r="H19" s="11">
        <v>15</v>
      </c>
      <c r="I19" s="11">
        <v>28</v>
      </c>
      <c r="J19" s="11">
        <v>38</v>
      </c>
      <c r="K19" s="11">
        <v>6</v>
      </c>
      <c r="L19" s="11">
        <v>18</v>
      </c>
      <c r="M19" s="11">
        <v>11</v>
      </c>
      <c r="N19" s="11">
        <v>18</v>
      </c>
      <c r="O19" s="11">
        <v>3</v>
      </c>
      <c r="P19" s="11">
        <v>10</v>
      </c>
      <c r="Q19" s="11">
        <v>1</v>
      </c>
      <c r="R19" s="11">
        <v>0</v>
      </c>
      <c r="S19" s="12">
        <f t="shared" si="1"/>
        <v>88</v>
      </c>
    </row>
    <row r="20" spans="1:19" s="9" customFormat="1" x14ac:dyDescent="0.3">
      <c r="A20" s="5">
        <v>17</v>
      </c>
      <c r="B20" s="31" t="s">
        <v>216</v>
      </c>
      <c r="C20" s="22">
        <v>40146</v>
      </c>
      <c r="D20" s="8">
        <f t="shared" ca="1" si="0"/>
        <v>14</v>
      </c>
      <c r="E20" s="11">
        <v>5.33</v>
      </c>
      <c r="F20" s="11">
        <v>11</v>
      </c>
      <c r="G20" s="11">
        <v>210</v>
      </c>
      <c r="H20" s="11">
        <v>50</v>
      </c>
      <c r="I20" s="11">
        <v>33</v>
      </c>
      <c r="J20" s="11">
        <v>52</v>
      </c>
      <c r="K20" s="11">
        <v>5.3</v>
      </c>
      <c r="L20" s="11">
        <v>40</v>
      </c>
      <c r="M20" s="11">
        <v>10</v>
      </c>
      <c r="N20" s="11">
        <v>31</v>
      </c>
      <c r="O20" s="11">
        <v>20</v>
      </c>
      <c r="P20" s="11">
        <v>47</v>
      </c>
      <c r="Q20" s="11">
        <v>6</v>
      </c>
      <c r="R20" s="11">
        <v>4</v>
      </c>
      <c r="S20" s="12">
        <f t="shared" si="1"/>
        <v>204</v>
      </c>
    </row>
    <row r="21" spans="1:19" s="20" customFormat="1" x14ac:dyDescent="0.3">
      <c r="A21" s="16">
        <v>18</v>
      </c>
      <c r="B21" s="29" t="s">
        <v>217</v>
      </c>
      <c r="C21" s="15">
        <v>40469</v>
      </c>
      <c r="D21" s="18">
        <f t="shared" ca="1" si="0"/>
        <v>13</v>
      </c>
      <c r="E21" s="19">
        <v>4.37</v>
      </c>
      <c r="F21" s="19">
        <v>19</v>
      </c>
      <c r="G21" s="19">
        <v>208</v>
      </c>
      <c r="H21" s="19">
        <v>33</v>
      </c>
      <c r="I21" s="19">
        <v>29</v>
      </c>
      <c r="J21" s="19">
        <v>36</v>
      </c>
      <c r="K21" s="19">
        <v>4.9000000000000004</v>
      </c>
      <c r="L21" s="19">
        <v>50</v>
      </c>
      <c r="M21" s="19">
        <v>9.1</v>
      </c>
      <c r="N21" s="19">
        <v>42</v>
      </c>
      <c r="O21" s="19">
        <v>-10</v>
      </c>
      <c r="P21" s="19">
        <v>0</v>
      </c>
      <c r="Q21" s="19">
        <v>6</v>
      </c>
      <c r="R21" s="19">
        <v>23</v>
      </c>
      <c r="S21" s="12">
        <f t="shared" si="1"/>
        <v>161</v>
      </c>
    </row>
    <row r="22" spans="1:19" s="20" customFormat="1" x14ac:dyDescent="0.3">
      <c r="A22" s="16">
        <v>19</v>
      </c>
      <c r="B22" s="29" t="s">
        <v>218</v>
      </c>
      <c r="C22" s="15">
        <v>40231</v>
      </c>
      <c r="D22" s="18">
        <f t="shared" ca="1" si="0"/>
        <v>14</v>
      </c>
      <c r="E22" s="19">
        <v>4.08</v>
      </c>
      <c r="F22" s="19">
        <v>24</v>
      </c>
      <c r="G22" s="19">
        <v>228</v>
      </c>
      <c r="H22" s="19">
        <v>48</v>
      </c>
      <c r="I22" s="19">
        <v>42</v>
      </c>
      <c r="J22" s="19">
        <v>62</v>
      </c>
      <c r="K22" s="19">
        <v>4.9000000000000004</v>
      </c>
      <c r="L22" s="19">
        <v>45</v>
      </c>
      <c r="M22" s="19">
        <v>9</v>
      </c>
      <c r="N22" s="19">
        <v>38</v>
      </c>
      <c r="O22" s="19">
        <v>13</v>
      </c>
      <c r="P22" s="19">
        <v>38</v>
      </c>
      <c r="Q22" s="19">
        <v>17</v>
      </c>
      <c r="R22" s="19">
        <v>59</v>
      </c>
      <c r="S22" s="12">
        <f t="shared" si="1"/>
        <v>276</v>
      </c>
    </row>
    <row r="23" spans="1:19" s="9" customFormat="1" x14ac:dyDescent="0.3">
      <c r="A23" s="5">
        <v>20</v>
      </c>
      <c r="B23" s="31" t="s">
        <v>219</v>
      </c>
      <c r="C23" s="22">
        <v>40231</v>
      </c>
      <c r="D23" s="8">
        <f t="shared" ca="1" si="0"/>
        <v>14</v>
      </c>
      <c r="E23" s="11">
        <v>6.05</v>
      </c>
      <c r="F23" s="11">
        <v>3</v>
      </c>
      <c r="G23" s="11">
        <v>170</v>
      </c>
      <c r="H23" s="11">
        <v>23</v>
      </c>
      <c r="I23" s="11">
        <v>25</v>
      </c>
      <c r="J23" s="11">
        <v>29</v>
      </c>
      <c r="K23" s="11">
        <v>6.6</v>
      </c>
      <c r="L23" s="11">
        <v>0</v>
      </c>
      <c r="M23" s="11">
        <v>11.3</v>
      </c>
      <c r="N23" s="11">
        <v>13</v>
      </c>
      <c r="O23" s="11">
        <v>4</v>
      </c>
      <c r="P23" s="11">
        <v>12</v>
      </c>
      <c r="Q23" s="11">
        <v>3</v>
      </c>
      <c r="R23" s="11">
        <v>1</v>
      </c>
      <c r="S23" s="12">
        <f t="shared" si="1"/>
        <v>68</v>
      </c>
    </row>
    <row r="24" spans="1:19" s="20" customFormat="1" x14ac:dyDescent="0.3">
      <c r="A24" s="16">
        <v>21</v>
      </c>
      <c r="B24" s="29" t="s">
        <v>220</v>
      </c>
      <c r="C24" s="15">
        <v>40312</v>
      </c>
      <c r="D24" s="18">
        <f t="shared" ca="1" si="0"/>
        <v>13</v>
      </c>
      <c r="E24" s="19">
        <v>4.26</v>
      </c>
      <c r="F24" s="19">
        <v>23</v>
      </c>
      <c r="G24" s="19">
        <v>222</v>
      </c>
      <c r="H24" s="19">
        <v>47</v>
      </c>
      <c r="I24" s="19">
        <v>35</v>
      </c>
      <c r="J24" s="19">
        <v>50</v>
      </c>
      <c r="K24" s="19">
        <v>5</v>
      </c>
      <c r="L24" s="19">
        <v>43</v>
      </c>
      <c r="M24" s="19">
        <v>9.6</v>
      </c>
      <c r="N24" s="19">
        <v>32</v>
      </c>
      <c r="O24" s="19">
        <v>15</v>
      </c>
      <c r="P24" s="19">
        <v>44</v>
      </c>
      <c r="Q24" s="19">
        <v>4</v>
      </c>
      <c r="R24" s="19">
        <v>17</v>
      </c>
      <c r="S24" s="12">
        <f t="shared" si="1"/>
        <v>224</v>
      </c>
    </row>
    <row r="25" spans="1:19" s="20" customFormat="1" x14ac:dyDescent="0.3">
      <c r="A25" s="16">
        <v>22</v>
      </c>
      <c r="B25" s="29" t="s">
        <v>221</v>
      </c>
      <c r="C25" s="15">
        <v>40360</v>
      </c>
      <c r="D25" s="18">
        <f t="shared" ca="1" si="0"/>
        <v>13</v>
      </c>
      <c r="E25" s="19">
        <v>5.24</v>
      </c>
      <c r="F25" s="19">
        <v>7</v>
      </c>
      <c r="G25" s="19">
        <v>206</v>
      </c>
      <c r="H25" s="19">
        <v>31</v>
      </c>
      <c r="I25" s="19">
        <v>29</v>
      </c>
      <c r="J25" s="19">
        <v>36</v>
      </c>
      <c r="K25" s="19">
        <v>5.0999999999999996</v>
      </c>
      <c r="L25" s="19">
        <v>40</v>
      </c>
      <c r="M25" s="19">
        <v>10.5</v>
      </c>
      <c r="N25" s="19">
        <v>15</v>
      </c>
      <c r="O25" s="19">
        <v>-5</v>
      </c>
      <c r="P25" s="19">
        <v>1</v>
      </c>
      <c r="Q25" s="19">
        <v>2</v>
      </c>
      <c r="R25" s="19">
        <v>11</v>
      </c>
      <c r="S25" s="12">
        <f t="shared" si="1"/>
        <v>126</v>
      </c>
    </row>
    <row r="26" spans="1:19" s="20" customFormat="1" x14ac:dyDescent="0.3">
      <c r="A26" s="16">
        <v>23</v>
      </c>
      <c r="B26" s="29" t="s">
        <v>331</v>
      </c>
      <c r="C26" s="15">
        <v>40087</v>
      </c>
      <c r="D26" s="18">
        <f t="shared" ca="1" si="0"/>
        <v>14</v>
      </c>
      <c r="E26" s="19" t="s">
        <v>42</v>
      </c>
      <c r="F26" s="19">
        <v>0</v>
      </c>
      <c r="G26" s="19">
        <v>177</v>
      </c>
      <c r="H26" s="19">
        <v>12</v>
      </c>
      <c r="I26" s="19">
        <v>31</v>
      </c>
      <c r="J26" s="19">
        <v>36</v>
      </c>
      <c r="K26" s="19">
        <v>5</v>
      </c>
      <c r="L26" s="19">
        <v>40</v>
      </c>
      <c r="M26" s="19">
        <v>10.199999999999999</v>
      </c>
      <c r="N26" s="19">
        <v>15</v>
      </c>
      <c r="O26" s="19">
        <v>10</v>
      </c>
      <c r="P26" s="19">
        <v>30</v>
      </c>
      <c r="Q26" s="19">
        <v>3</v>
      </c>
      <c r="R26" s="19">
        <v>10</v>
      </c>
      <c r="S26" s="12">
        <f t="shared" si="1"/>
        <v>128</v>
      </c>
    </row>
    <row r="27" spans="1:19" ht="39" x14ac:dyDescent="0.3">
      <c r="A27" s="2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 t="s">
        <v>40</v>
      </c>
      <c r="S27" s="12">
        <f>SUM(S4:S26)</f>
        <v>3439</v>
      </c>
    </row>
    <row r="28" spans="1:19" ht="26" x14ac:dyDescent="0.3">
      <c r="A28" s="2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 t="s">
        <v>41</v>
      </c>
      <c r="S28" s="12">
        <f>AVERAGE(S4:S26)</f>
        <v>149.52173913043478</v>
      </c>
    </row>
  </sheetData>
  <mergeCells count="13">
    <mergeCell ref="Q2:R2"/>
    <mergeCell ref="B1:S1"/>
    <mergeCell ref="S2:S3"/>
    <mergeCell ref="A2:A3"/>
    <mergeCell ref="B2:B3"/>
    <mergeCell ref="C2:C3"/>
    <mergeCell ref="D2:D3"/>
    <mergeCell ref="E2:F2"/>
    <mergeCell ref="G2:H2"/>
    <mergeCell ref="I2:J2"/>
    <mergeCell ref="K2:L2"/>
    <mergeCell ref="O2:P2"/>
    <mergeCell ref="M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80" zoomScaleNormal="80" workbookViewId="0">
      <selection activeCell="R19" sqref="R19"/>
    </sheetView>
  </sheetViews>
  <sheetFormatPr defaultColWidth="8.7265625" defaultRowHeight="13" x14ac:dyDescent="0.3"/>
  <cols>
    <col min="1" max="1" width="4" style="2" customWidth="1"/>
    <col min="2" max="2" width="31.54296875" style="2" customWidth="1"/>
    <col min="3" max="3" width="12.26953125" style="2" customWidth="1"/>
    <col min="4" max="4" width="7.1796875" style="2" customWidth="1"/>
    <col min="5" max="16384" width="8.7265625" style="2"/>
  </cols>
  <sheetData>
    <row r="1" spans="1:21" ht="70" customHeight="1" x14ac:dyDescent="0.3">
      <c r="A1" s="1"/>
      <c r="B1" s="82" t="s">
        <v>334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1:21" ht="41.5" customHeight="1" x14ac:dyDescent="0.3">
      <c r="A2" s="86" t="s">
        <v>0</v>
      </c>
      <c r="B2" s="86" t="s">
        <v>1</v>
      </c>
      <c r="C2" s="85" t="s">
        <v>2</v>
      </c>
      <c r="D2" s="86" t="s">
        <v>3</v>
      </c>
      <c r="E2" s="86" t="s">
        <v>7</v>
      </c>
      <c r="F2" s="86"/>
      <c r="G2" s="86" t="s">
        <v>8</v>
      </c>
      <c r="H2" s="86"/>
      <c r="I2" s="85" t="s">
        <v>9</v>
      </c>
      <c r="J2" s="85"/>
      <c r="K2" s="86" t="s">
        <v>10</v>
      </c>
      <c r="L2" s="86"/>
      <c r="M2" s="86" t="s">
        <v>158</v>
      </c>
      <c r="N2" s="86"/>
      <c r="O2" s="86" t="s">
        <v>11</v>
      </c>
      <c r="P2" s="86"/>
      <c r="Q2" s="85" t="s">
        <v>12</v>
      </c>
      <c r="R2" s="85"/>
      <c r="S2" s="85" t="s">
        <v>240</v>
      </c>
      <c r="T2" s="85"/>
      <c r="U2" s="80" t="s">
        <v>6</v>
      </c>
    </row>
    <row r="3" spans="1:21" x14ac:dyDescent="0.3">
      <c r="A3" s="86"/>
      <c r="B3" s="86"/>
      <c r="C3" s="85"/>
      <c r="D3" s="86"/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3" t="s">
        <v>4</v>
      </c>
      <c r="P3" s="3" t="s">
        <v>5</v>
      </c>
      <c r="Q3" s="3" t="s">
        <v>4</v>
      </c>
      <c r="R3" s="3" t="s">
        <v>5</v>
      </c>
      <c r="S3" s="38" t="s">
        <v>4</v>
      </c>
      <c r="T3" s="38" t="s">
        <v>247</v>
      </c>
      <c r="U3" s="81"/>
    </row>
    <row r="4" spans="1:21" s="20" customFormat="1" x14ac:dyDescent="0.3">
      <c r="A4" s="16">
        <v>1</v>
      </c>
      <c r="B4" s="17" t="s">
        <v>222</v>
      </c>
      <c r="C4" s="15">
        <v>39879</v>
      </c>
      <c r="D4" s="18">
        <f t="shared" ref="D4:D20" ca="1" si="0">DATEDIF(C4,TODAY(),"y")</f>
        <v>15</v>
      </c>
      <c r="E4" s="19">
        <v>5.58</v>
      </c>
      <c r="F4" s="19">
        <v>0</v>
      </c>
      <c r="G4" s="19">
        <v>180</v>
      </c>
      <c r="H4" s="19">
        <v>11</v>
      </c>
      <c r="I4" s="19">
        <v>25</v>
      </c>
      <c r="J4" s="19">
        <v>22</v>
      </c>
      <c r="K4" s="19">
        <v>6.1</v>
      </c>
      <c r="L4" s="19">
        <v>0</v>
      </c>
      <c r="M4" s="19">
        <v>9.6999999999999993</v>
      </c>
      <c r="N4" s="19">
        <v>20</v>
      </c>
      <c r="O4" s="19">
        <v>8</v>
      </c>
      <c r="P4" s="19">
        <v>24</v>
      </c>
      <c r="Q4" s="19">
        <v>1</v>
      </c>
      <c r="R4" s="19">
        <v>1</v>
      </c>
      <c r="S4" s="19">
        <v>18.2</v>
      </c>
      <c r="T4" s="19">
        <v>7</v>
      </c>
      <c r="U4" s="12">
        <f>SUM(F4,H4,J4,L4,P4,R4,N4,T4)</f>
        <v>85</v>
      </c>
    </row>
    <row r="5" spans="1:21" s="20" customFormat="1" x14ac:dyDescent="0.3">
      <c r="A5" s="16">
        <v>2</v>
      </c>
      <c r="B5" s="17" t="s">
        <v>223</v>
      </c>
      <c r="C5" s="15">
        <v>39999</v>
      </c>
      <c r="D5" s="18">
        <f t="shared" ca="1" si="0"/>
        <v>14</v>
      </c>
      <c r="E5" s="19">
        <v>5.2</v>
      </c>
      <c r="F5" s="19">
        <v>6</v>
      </c>
      <c r="G5" s="19">
        <v>200</v>
      </c>
      <c r="H5" s="19">
        <v>23</v>
      </c>
      <c r="I5" s="19">
        <v>16</v>
      </c>
      <c r="J5" s="19">
        <v>12</v>
      </c>
      <c r="K5" s="19">
        <v>5.9</v>
      </c>
      <c r="L5" s="19">
        <v>7</v>
      </c>
      <c r="M5" s="19">
        <v>10</v>
      </c>
      <c r="N5" s="19">
        <v>17</v>
      </c>
      <c r="O5" s="19">
        <v>10</v>
      </c>
      <c r="P5" s="19">
        <v>30</v>
      </c>
      <c r="Q5" s="19">
        <v>3</v>
      </c>
      <c r="R5" s="19">
        <v>10</v>
      </c>
      <c r="S5" s="19" t="s">
        <v>42</v>
      </c>
      <c r="T5" s="19">
        <v>0</v>
      </c>
      <c r="U5" s="12">
        <f t="shared" ref="U5:U20" si="1">SUM(F5,H5,J5,L5,P5,R5,N5,T5)</f>
        <v>105</v>
      </c>
    </row>
    <row r="6" spans="1:21" s="20" customFormat="1" ht="13.5" customHeight="1" x14ac:dyDescent="0.3">
      <c r="A6" s="16">
        <v>3</v>
      </c>
      <c r="B6" s="17" t="s">
        <v>224</v>
      </c>
      <c r="C6" s="15">
        <v>40126</v>
      </c>
      <c r="D6" s="18">
        <f t="shared" ca="1" si="0"/>
        <v>14</v>
      </c>
      <c r="E6" s="19">
        <v>7.05</v>
      </c>
      <c r="F6" s="19">
        <v>0</v>
      </c>
      <c r="G6" s="19">
        <v>160</v>
      </c>
      <c r="H6" s="19">
        <v>6</v>
      </c>
      <c r="I6" s="19">
        <v>21</v>
      </c>
      <c r="J6" s="19">
        <v>17</v>
      </c>
      <c r="K6" s="19">
        <v>6.1</v>
      </c>
      <c r="L6" s="19">
        <v>3</v>
      </c>
      <c r="M6" s="19">
        <v>12.2</v>
      </c>
      <c r="N6" s="19">
        <v>0</v>
      </c>
      <c r="O6" s="19">
        <v>0</v>
      </c>
      <c r="P6" s="19">
        <v>10</v>
      </c>
      <c r="Q6" s="19">
        <v>0</v>
      </c>
      <c r="R6" s="19">
        <v>0</v>
      </c>
      <c r="S6" s="19" t="s">
        <v>42</v>
      </c>
      <c r="T6" s="19">
        <v>0</v>
      </c>
      <c r="U6" s="12">
        <f t="shared" si="1"/>
        <v>36</v>
      </c>
    </row>
    <row r="7" spans="1:21" s="9" customFormat="1" x14ac:dyDescent="0.3">
      <c r="A7" s="5">
        <v>4</v>
      </c>
      <c r="B7" s="21" t="s">
        <v>225</v>
      </c>
      <c r="C7" s="22">
        <v>39871</v>
      </c>
      <c r="D7" s="8">
        <f t="shared" ca="1" si="0"/>
        <v>15</v>
      </c>
      <c r="E7" s="11">
        <v>5.19</v>
      </c>
      <c r="F7" s="11">
        <v>14</v>
      </c>
      <c r="G7" s="11">
        <v>171</v>
      </c>
      <c r="H7" s="11">
        <v>24</v>
      </c>
      <c r="I7" s="11">
        <v>19</v>
      </c>
      <c r="J7" s="11">
        <v>16</v>
      </c>
      <c r="K7" s="11">
        <v>5.9</v>
      </c>
      <c r="L7" s="11">
        <v>0</v>
      </c>
      <c r="M7" s="11">
        <v>10.5</v>
      </c>
      <c r="N7" s="11">
        <v>21</v>
      </c>
      <c r="O7" s="11">
        <v>15</v>
      </c>
      <c r="P7" s="11">
        <v>32</v>
      </c>
      <c r="Q7" s="11">
        <v>2</v>
      </c>
      <c r="R7" s="11">
        <v>0</v>
      </c>
      <c r="S7" s="11">
        <v>18.5</v>
      </c>
      <c r="T7" s="11">
        <v>16</v>
      </c>
      <c r="U7" s="12">
        <f t="shared" si="1"/>
        <v>123</v>
      </c>
    </row>
    <row r="8" spans="1:21" s="20" customFormat="1" x14ac:dyDescent="0.3">
      <c r="A8" s="16">
        <v>5</v>
      </c>
      <c r="B8" s="32" t="s">
        <v>226</v>
      </c>
      <c r="C8" s="28">
        <v>39863</v>
      </c>
      <c r="D8" s="18">
        <f t="shared" ca="1" si="0"/>
        <v>15</v>
      </c>
      <c r="E8" s="19" t="s">
        <v>42</v>
      </c>
      <c r="F8" s="19">
        <v>0</v>
      </c>
      <c r="G8" s="19">
        <v>163</v>
      </c>
      <c r="H8" s="19">
        <v>6</v>
      </c>
      <c r="I8" s="19">
        <v>21</v>
      </c>
      <c r="J8" s="19">
        <v>16</v>
      </c>
      <c r="K8" s="19">
        <v>5.7</v>
      </c>
      <c r="L8" s="19">
        <v>0</v>
      </c>
      <c r="M8" s="19">
        <v>11.8</v>
      </c>
      <c r="N8" s="19">
        <v>0</v>
      </c>
      <c r="O8" s="19">
        <v>0</v>
      </c>
      <c r="P8" s="19">
        <v>8</v>
      </c>
      <c r="Q8" s="19">
        <v>0</v>
      </c>
      <c r="R8" s="19">
        <v>0</v>
      </c>
      <c r="S8" s="19">
        <v>19.5</v>
      </c>
      <c r="T8" s="19">
        <v>2</v>
      </c>
      <c r="U8" s="12">
        <f t="shared" si="1"/>
        <v>32</v>
      </c>
    </row>
    <row r="9" spans="1:21" s="9" customFormat="1" x14ac:dyDescent="0.3">
      <c r="A9" s="5">
        <v>6</v>
      </c>
      <c r="B9" s="21" t="s">
        <v>227</v>
      </c>
      <c r="C9" s="22">
        <v>39763</v>
      </c>
      <c r="D9" s="8">
        <f t="shared" ca="1" si="0"/>
        <v>15</v>
      </c>
      <c r="E9" s="11" t="s">
        <v>42</v>
      </c>
      <c r="F9" s="11">
        <v>0</v>
      </c>
      <c r="G9" s="11" t="s">
        <v>42</v>
      </c>
      <c r="H9" s="11">
        <v>0</v>
      </c>
      <c r="I9" s="11" t="s">
        <v>42</v>
      </c>
      <c r="J9" s="11">
        <v>0</v>
      </c>
      <c r="K9" s="11" t="s">
        <v>42</v>
      </c>
      <c r="L9" s="11">
        <v>0</v>
      </c>
      <c r="M9" s="11" t="s">
        <v>42</v>
      </c>
      <c r="N9" s="11">
        <v>0</v>
      </c>
      <c r="O9" s="11">
        <v>5</v>
      </c>
      <c r="P9" s="11">
        <v>10</v>
      </c>
      <c r="Q9" s="11" t="s">
        <v>42</v>
      </c>
      <c r="R9" s="11">
        <v>0</v>
      </c>
      <c r="S9" s="11" t="s">
        <v>42</v>
      </c>
      <c r="T9" s="11">
        <v>0</v>
      </c>
      <c r="U9" s="12">
        <f t="shared" si="1"/>
        <v>10</v>
      </c>
    </row>
    <row r="10" spans="1:21" s="9" customFormat="1" x14ac:dyDescent="0.3">
      <c r="A10" s="5">
        <v>7</v>
      </c>
      <c r="B10" s="21" t="s">
        <v>228</v>
      </c>
      <c r="C10" s="22">
        <v>40107</v>
      </c>
      <c r="D10" s="8">
        <f t="shared" ca="1" si="0"/>
        <v>14</v>
      </c>
      <c r="E10" s="11">
        <v>6.29</v>
      </c>
      <c r="F10" s="11">
        <v>0</v>
      </c>
      <c r="G10" s="11">
        <v>147</v>
      </c>
      <c r="H10" s="11">
        <v>12</v>
      </c>
      <c r="I10" s="11">
        <v>26</v>
      </c>
      <c r="J10" s="11">
        <v>32</v>
      </c>
      <c r="K10" s="11">
        <v>5.9</v>
      </c>
      <c r="L10" s="11">
        <v>16</v>
      </c>
      <c r="M10" s="11">
        <v>11.1</v>
      </c>
      <c r="N10" s="11">
        <v>15</v>
      </c>
      <c r="O10" s="11">
        <v>-3</v>
      </c>
      <c r="P10" s="11">
        <v>1</v>
      </c>
      <c r="Q10" s="11">
        <v>1</v>
      </c>
      <c r="R10" s="11">
        <v>0</v>
      </c>
      <c r="S10" s="11" t="s">
        <v>42</v>
      </c>
      <c r="T10" s="11">
        <v>0</v>
      </c>
      <c r="U10" s="12">
        <f t="shared" si="1"/>
        <v>76</v>
      </c>
    </row>
    <row r="11" spans="1:21" s="9" customFormat="1" x14ac:dyDescent="0.3">
      <c r="A11" s="5">
        <v>8</v>
      </c>
      <c r="B11" s="21" t="s">
        <v>333</v>
      </c>
      <c r="C11" s="22">
        <v>40007</v>
      </c>
      <c r="D11" s="8">
        <f t="shared" ca="1" si="0"/>
        <v>14</v>
      </c>
      <c r="E11" s="11" t="s">
        <v>42</v>
      </c>
      <c r="F11" s="11">
        <v>0</v>
      </c>
      <c r="G11" s="11">
        <v>177</v>
      </c>
      <c r="H11" s="11">
        <v>27</v>
      </c>
      <c r="I11" s="11">
        <v>23</v>
      </c>
      <c r="J11" s="11">
        <v>25</v>
      </c>
      <c r="K11" s="11" t="s">
        <v>42</v>
      </c>
      <c r="L11" s="11">
        <v>0</v>
      </c>
      <c r="M11" s="11" t="s">
        <v>42</v>
      </c>
      <c r="N11" s="11">
        <v>0</v>
      </c>
      <c r="O11" s="11">
        <v>15</v>
      </c>
      <c r="P11" s="11">
        <v>34</v>
      </c>
      <c r="Q11" s="11">
        <v>2</v>
      </c>
      <c r="R11" s="11">
        <v>0</v>
      </c>
      <c r="S11" s="11" t="s">
        <v>42</v>
      </c>
      <c r="T11" s="11">
        <v>0</v>
      </c>
      <c r="U11" s="12">
        <f t="shared" si="1"/>
        <v>86</v>
      </c>
    </row>
    <row r="12" spans="1:21" s="20" customFormat="1" x14ac:dyDescent="0.3">
      <c r="A12" s="16">
        <v>9</v>
      </c>
      <c r="B12" s="17" t="s">
        <v>231</v>
      </c>
      <c r="C12" s="15">
        <v>40060</v>
      </c>
      <c r="D12" s="18">
        <f t="shared" ca="1" si="0"/>
        <v>14</v>
      </c>
      <c r="E12" s="19">
        <v>7.06</v>
      </c>
      <c r="F12" s="19">
        <v>0</v>
      </c>
      <c r="G12" s="19">
        <v>170</v>
      </c>
      <c r="H12" s="19">
        <v>10</v>
      </c>
      <c r="I12" s="19">
        <v>24</v>
      </c>
      <c r="J12" s="19">
        <v>22</v>
      </c>
      <c r="K12" s="19">
        <v>5.9</v>
      </c>
      <c r="L12" s="19">
        <v>7</v>
      </c>
      <c r="M12" s="19">
        <v>11.5</v>
      </c>
      <c r="N12" s="19">
        <v>3</v>
      </c>
      <c r="O12" s="19">
        <v>5</v>
      </c>
      <c r="P12" s="19">
        <v>20</v>
      </c>
      <c r="Q12" s="19">
        <v>0</v>
      </c>
      <c r="R12" s="19">
        <v>0</v>
      </c>
      <c r="S12" s="19" t="s">
        <v>42</v>
      </c>
      <c r="T12" s="19">
        <v>0</v>
      </c>
      <c r="U12" s="12">
        <f t="shared" si="1"/>
        <v>62</v>
      </c>
    </row>
    <row r="13" spans="1:21" s="20" customFormat="1" x14ac:dyDescent="0.3">
      <c r="A13" s="16">
        <v>10</v>
      </c>
      <c r="B13" s="17" t="s">
        <v>232</v>
      </c>
      <c r="C13" s="15">
        <v>40062</v>
      </c>
      <c r="D13" s="18">
        <f t="shared" ca="1" si="0"/>
        <v>14</v>
      </c>
      <c r="E13" s="19">
        <v>4.38</v>
      </c>
      <c r="F13" s="19">
        <v>16</v>
      </c>
      <c r="G13" s="19">
        <v>215</v>
      </c>
      <c r="H13" s="19">
        <v>35</v>
      </c>
      <c r="I13" s="19">
        <v>22</v>
      </c>
      <c r="J13" s="19">
        <v>18</v>
      </c>
      <c r="K13" s="19">
        <v>5.8</v>
      </c>
      <c r="L13" s="19">
        <v>10</v>
      </c>
      <c r="M13" s="19">
        <v>10.199999999999999</v>
      </c>
      <c r="N13" s="19">
        <v>15</v>
      </c>
      <c r="O13" s="19">
        <v>17</v>
      </c>
      <c r="P13" s="19">
        <v>50</v>
      </c>
      <c r="Q13" s="19">
        <v>4</v>
      </c>
      <c r="R13" s="19">
        <v>13</v>
      </c>
      <c r="S13" s="19" t="s">
        <v>42</v>
      </c>
      <c r="T13" s="19">
        <v>0</v>
      </c>
      <c r="U13" s="12">
        <f t="shared" si="1"/>
        <v>157</v>
      </c>
    </row>
    <row r="14" spans="1:21" s="9" customFormat="1" ht="13.5" customHeight="1" x14ac:dyDescent="0.3">
      <c r="A14" s="5">
        <v>11</v>
      </c>
      <c r="B14" s="21" t="s">
        <v>233</v>
      </c>
      <c r="C14" s="22">
        <v>39764</v>
      </c>
      <c r="D14" s="8">
        <f t="shared" ca="1" si="0"/>
        <v>15</v>
      </c>
      <c r="E14" s="11">
        <v>4.58</v>
      </c>
      <c r="F14" s="11">
        <v>21</v>
      </c>
      <c r="G14" s="11">
        <v>175</v>
      </c>
      <c r="H14" s="11">
        <v>26</v>
      </c>
      <c r="I14" s="11">
        <v>21</v>
      </c>
      <c r="J14" s="11">
        <v>19</v>
      </c>
      <c r="K14" s="11">
        <v>6</v>
      </c>
      <c r="L14" s="11">
        <v>0</v>
      </c>
      <c r="M14" s="11">
        <v>10</v>
      </c>
      <c r="N14" s="11">
        <v>31</v>
      </c>
      <c r="O14" s="11">
        <v>10</v>
      </c>
      <c r="P14" s="11">
        <v>20</v>
      </c>
      <c r="Q14" s="11">
        <v>6</v>
      </c>
      <c r="R14" s="11">
        <v>4</v>
      </c>
      <c r="S14" s="11">
        <v>18.600000000000001</v>
      </c>
      <c r="T14" s="11">
        <v>16</v>
      </c>
      <c r="U14" s="12">
        <f t="shared" si="1"/>
        <v>137</v>
      </c>
    </row>
    <row r="15" spans="1:21" s="9" customFormat="1" x14ac:dyDescent="0.3">
      <c r="A15" s="5">
        <v>12</v>
      </c>
      <c r="B15" s="21" t="s">
        <v>234</v>
      </c>
      <c r="C15" s="22">
        <v>39883</v>
      </c>
      <c r="D15" s="8">
        <f t="shared" ca="1" si="0"/>
        <v>15</v>
      </c>
      <c r="E15" s="11">
        <v>4.45</v>
      </c>
      <c r="F15" s="11">
        <v>25</v>
      </c>
      <c r="G15" s="11">
        <v>180</v>
      </c>
      <c r="H15" s="11">
        <v>28</v>
      </c>
      <c r="I15" s="11">
        <v>26</v>
      </c>
      <c r="J15" s="11">
        <v>29</v>
      </c>
      <c r="K15" s="11">
        <v>6.1</v>
      </c>
      <c r="L15" s="11">
        <v>0</v>
      </c>
      <c r="M15" s="11">
        <v>10.6</v>
      </c>
      <c r="N15" s="11">
        <v>30</v>
      </c>
      <c r="O15" s="11">
        <v>10</v>
      </c>
      <c r="P15" s="11">
        <v>20</v>
      </c>
      <c r="Q15" s="11">
        <v>6</v>
      </c>
      <c r="R15" s="11">
        <v>4</v>
      </c>
      <c r="S15" s="11">
        <v>19.100000000000001</v>
      </c>
      <c r="T15" s="11">
        <v>13</v>
      </c>
      <c r="U15" s="12">
        <f t="shared" si="1"/>
        <v>149</v>
      </c>
    </row>
    <row r="16" spans="1:21" s="20" customFormat="1" x14ac:dyDescent="0.3">
      <c r="A16" s="16">
        <v>13</v>
      </c>
      <c r="B16" s="17" t="s">
        <v>235</v>
      </c>
      <c r="C16" s="15">
        <v>39968</v>
      </c>
      <c r="D16" s="18">
        <f t="shared" ca="1" si="0"/>
        <v>14</v>
      </c>
      <c r="E16" s="19">
        <v>4.32</v>
      </c>
      <c r="F16" s="19">
        <v>17</v>
      </c>
      <c r="G16" s="19">
        <v>210</v>
      </c>
      <c r="H16" s="19">
        <v>30</v>
      </c>
      <c r="I16" s="19">
        <v>30</v>
      </c>
      <c r="J16" s="19">
        <v>34</v>
      </c>
      <c r="K16" s="19">
        <v>5.8</v>
      </c>
      <c r="L16" s="19">
        <v>10</v>
      </c>
      <c r="M16" s="19">
        <v>9.6999999999999993</v>
      </c>
      <c r="N16" s="19">
        <v>24</v>
      </c>
      <c r="O16" s="19">
        <v>-5</v>
      </c>
      <c r="P16" s="19">
        <v>1</v>
      </c>
      <c r="Q16" s="19">
        <v>5</v>
      </c>
      <c r="R16" s="19">
        <v>16</v>
      </c>
      <c r="S16" s="19" t="s">
        <v>42</v>
      </c>
      <c r="T16" s="19">
        <v>0</v>
      </c>
      <c r="U16" s="12">
        <f t="shared" si="1"/>
        <v>132</v>
      </c>
    </row>
    <row r="17" spans="1:21" s="20" customFormat="1" x14ac:dyDescent="0.3">
      <c r="A17" s="16">
        <v>14</v>
      </c>
      <c r="B17" s="17" t="s">
        <v>236</v>
      </c>
      <c r="C17" s="15">
        <v>39899</v>
      </c>
      <c r="D17" s="18">
        <f t="shared" ca="1" si="0"/>
        <v>15</v>
      </c>
      <c r="E17" s="19">
        <v>5.52</v>
      </c>
      <c r="F17" s="19">
        <v>0</v>
      </c>
      <c r="G17" s="19">
        <v>162</v>
      </c>
      <c r="H17" s="19">
        <v>5</v>
      </c>
      <c r="I17" s="19">
        <v>20</v>
      </c>
      <c r="J17" s="19">
        <v>15</v>
      </c>
      <c r="K17" s="19">
        <v>5.9</v>
      </c>
      <c r="L17" s="19">
        <v>0</v>
      </c>
      <c r="M17" s="19">
        <v>11.4</v>
      </c>
      <c r="N17" s="19">
        <v>1</v>
      </c>
      <c r="O17" s="19">
        <v>-5</v>
      </c>
      <c r="P17" s="19">
        <v>1</v>
      </c>
      <c r="Q17" s="19">
        <v>0</v>
      </c>
      <c r="R17" s="19">
        <v>0</v>
      </c>
      <c r="S17" s="19">
        <v>18.8</v>
      </c>
      <c r="T17" s="19">
        <v>5</v>
      </c>
      <c r="U17" s="12">
        <f t="shared" si="1"/>
        <v>27</v>
      </c>
    </row>
    <row r="18" spans="1:21" s="9" customFormat="1" x14ac:dyDescent="0.3">
      <c r="A18" s="5">
        <v>15</v>
      </c>
      <c r="B18" s="21" t="s">
        <v>237</v>
      </c>
      <c r="C18" s="22">
        <v>39933</v>
      </c>
      <c r="D18" s="8">
        <f t="shared" ca="1" si="0"/>
        <v>14</v>
      </c>
      <c r="E18" s="11">
        <v>5.16</v>
      </c>
      <c r="F18" s="11">
        <v>15</v>
      </c>
      <c r="G18" s="11">
        <v>168</v>
      </c>
      <c r="H18" s="11">
        <v>22</v>
      </c>
      <c r="I18" s="11">
        <v>21</v>
      </c>
      <c r="J18" s="11">
        <v>21</v>
      </c>
      <c r="K18" s="11">
        <v>7.5</v>
      </c>
      <c r="L18" s="11">
        <v>0</v>
      </c>
      <c r="M18" s="11">
        <v>13.1</v>
      </c>
      <c r="N18" s="11">
        <v>0</v>
      </c>
      <c r="O18" s="11">
        <v>0</v>
      </c>
      <c r="P18" s="11">
        <v>4</v>
      </c>
      <c r="Q18" s="11">
        <v>0</v>
      </c>
      <c r="R18" s="11">
        <v>0</v>
      </c>
      <c r="S18" s="11" t="s">
        <v>42</v>
      </c>
      <c r="T18" s="11"/>
      <c r="U18" s="12">
        <f t="shared" si="1"/>
        <v>62</v>
      </c>
    </row>
    <row r="19" spans="1:21" s="20" customFormat="1" x14ac:dyDescent="0.3">
      <c r="A19" s="16">
        <v>16</v>
      </c>
      <c r="B19" s="17" t="s">
        <v>238</v>
      </c>
      <c r="C19" s="15">
        <v>40082</v>
      </c>
      <c r="D19" s="18">
        <f t="shared" ca="1" si="0"/>
        <v>14</v>
      </c>
      <c r="E19" s="19">
        <v>7.3</v>
      </c>
      <c r="F19" s="19">
        <v>0</v>
      </c>
      <c r="G19" s="19">
        <v>132</v>
      </c>
      <c r="H19" s="19">
        <v>0</v>
      </c>
      <c r="I19" s="19">
        <v>10</v>
      </c>
      <c r="J19" s="19">
        <v>6</v>
      </c>
      <c r="K19" s="19">
        <v>6</v>
      </c>
      <c r="L19" s="19">
        <v>5</v>
      </c>
      <c r="M19" s="19">
        <v>16.2</v>
      </c>
      <c r="N19" s="19">
        <v>0</v>
      </c>
      <c r="O19" s="19">
        <v>3</v>
      </c>
      <c r="P19" s="19">
        <v>16</v>
      </c>
      <c r="Q19" s="19">
        <v>0</v>
      </c>
      <c r="R19" s="19">
        <v>0</v>
      </c>
      <c r="S19" s="19" t="s">
        <v>42</v>
      </c>
      <c r="T19" s="19">
        <v>0</v>
      </c>
      <c r="U19" s="12">
        <f t="shared" si="1"/>
        <v>27</v>
      </c>
    </row>
    <row r="20" spans="1:21" s="9" customFormat="1" x14ac:dyDescent="0.3">
      <c r="A20" s="5">
        <v>17</v>
      </c>
      <c r="B20" s="21" t="s">
        <v>239</v>
      </c>
      <c r="C20" s="22">
        <v>39899</v>
      </c>
      <c r="D20" s="8">
        <f t="shared" ca="1" si="0"/>
        <v>15</v>
      </c>
      <c r="E20" s="11">
        <v>6.2</v>
      </c>
      <c r="F20" s="11">
        <v>0</v>
      </c>
      <c r="G20" s="11">
        <v>162</v>
      </c>
      <c r="H20" s="11">
        <v>19</v>
      </c>
      <c r="I20" s="11">
        <v>19</v>
      </c>
      <c r="J20" s="11">
        <v>16</v>
      </c>
      <c r="K20" s="11">
        <v>6</v>
      </c>
      <c r="L20" s="11">
        <v>0</v>
      </c>
      <c r="M20" s="11">
        <v>11</v>
      </c>
      <c r="N20" s="11">
        <v>16</v>
      </c>
      <c r="O20" s="11">
        <v>3</v>
      </c>
      <c r="P20" s="11">
        <v>7</v>
      </c>
      <c r="Q20" s="11">
        <v>1</v>
      </c>
      <c r="R20" s="37">
        <v>0</v>
      </c>
      <c r="S20" s="37">
        <v>21.9</v>
      </c>
      <c r="T20" s="37">
        <v>3</v>
      </c>
      <c r="U20" s="12">
        <f t="shared" si="1"/>
        <v>61</v>
      </c>
    </row>
    <row r="21" spans="1:21" s="20" customFormat="1" x14ac:dyDescent="0.3">
      <c r="A21" s="16">
        <v>18</v>
      </c>
      <c r="B21" s="17" t="s">
        <v>229</v>
      </c>
      <c r="C21" s="15">
        <v>40026</v>
      </c>
      <c r="D21" s="18">
        <f ca="1">DATEDIF(C21,TODAY(),"y")</f>
        <v>14</v>
      </c>
      <c r="E21" s="19">
        <v>5.21</v>
      </c>
      <c r="F21" s="19">
        <v>6</v>
      </c>
      <c r="G21" s="19">
        <v>130</v>
      </c>
      <c r="H21" s="19">
        <v>0</v>
      </c>
      <c r="I21" s="19">
        <v>0</v>
      </c>
      <c r="J21" s="19">
        <v>0</v>
      </c>
      <c r="K21" s="19">
        <v>6.4</v>
      </c>
      <c r="L21" s="19">
        <v>0</v>
      </c>
      <c r="M21" s="19">
        <v>11</v>
      </c>
      <c r="N21" s="19">
        <v>7</v>
      </c>
      <c r="O21" s="19">
        <v>-5</v>
      </c>
      <c r="P21" s="19">
        <v>1</v>
      </c>
      <c r="Q21" s="19">
        <v>0</v>
      </c>
      <c r="R21" s="19">
        <v>0</v>
      </c>
      <c r="S21" s="19" t="s">
        <v>42</v>
      </c>
      <c r="T21" s="19">
        <v>0</v>
      </c>
      <c r="U21" s="12">
        <f>SUM(F21,H21,J21,L21,P21,R21,N21,T21)</f>
        <v>14</v>
      </c>
    </row>
    <row r="22" spans="1:21" s="9" customFormat="1" x14ac:dyDescent="0.3">
      <c r="A22" s="5">
        <v>19</v>
      </c>
      <c r="B22" s="21" t="s">
        <v>230</v>
      </c>
      <c r="C22" s="22">
        <v>39991</v>
      </c>
      <c r="D22" s="8">
        <f ca="1">DATEDIF(C22,TODAY(),"y")</f>
        <v>14</v>
      </c>
      <c r="E22" s="11">
        <v>5.07</v>
      </c>
      <c r="F22" s="11">
        <v>18</v>
      </c>
      <c r="G22" s="11">
        <v>130</v>
      </c>
      <c r="H22" s="11">
        <v>6</v>
      </c>
      <c r="I22" s="11">
        <v>15</v>
      </c>
      <c r="J22" s="11">
        <v>13</v>
      </c>
      <c r="K22" s="11">
        <v>6.2</v>
      </c>
      <c r="L22" s="11">
        <v>7</v>
      </c>
      <c r="M22" s="11">
        <v>10.5</v>
      </c>
      <c r="N22" s="11">
        <v>21</v>
      </c>
      <c r="O22" s="11">
        <v>6</v>
      </c>
      <c r="P22" s="11">
        <v>16</v>
      </c>
      <c r="Q22" s="11">
        <v>19</v>
      </c>
      <c r="R22" s="11">
        <v>24</v>
      </c>
      <c r="S22" s="11" t="s">
        <v>42</v>
      </c>
      <c r="T22" s="11">
        <v>0</v>
      </c>
      <c r="U22" s="12">
        <f>SUM(F22,H22,J22,L22,P22,R22,N22,T22)</f>
        <v>105</v>
      </c>
    </row>
    <row r="23" spans="1:21" ht="39" x14ac:dyDescent="0.3">
      <c r="T23" s="14" t="s">
        <v>40</v>
      </c>
      <c r="U23" s="12">
        <f>SUM(U4:U22)</f>
        <v>1486</v>
      </c>
    </row>
    <row r="24" spans="1:21" ht="26" x14ac:dyDescent="0.3">
      <c r="T24" s="14" t="s">
        <v>41</v>
      </c>
      <c r="U24" s="12">
        <f>AVERAGE(U4:U22)</f>
        <v>78.21052631578948</v>
      </c>
    </row>
  </sheetData>
  <mergeCells count="14">
    <mergeCell ref="O2:P2"/>
    <mergeCell ref="Q2:R2"/>
    <mergeCell ref="U2:U3"/>
    <mergeCell ref="B1:U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4а</vt:lpstr>
      <vt:lpstr>4б</vt:lpstr>
      <vt:lpstr>5</vt:lpstr>
      <vt:lpstr>6</vt:lpstr>
      <vt:lpstr>7</vt:lpstr>
      <vt:lpstr>8</vt:lpstr>
      <vt:lpstr>9а</vt:lpstr>
      <vt:lpstr>9б</vt:lpstr>
      <vt:lpstr>10</vt:lpstr>
      <vt:lpstr>11</vt:lpstr>
      <vt:lpstr>7-9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2024-04-24T18:59:44Z</dcterms:modified>
</cp:coreProperties>
</file>